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ilianpoletizilli/Desktop/JOBS/JOB Helen/"/>
    </mc:Choice>
  </mc:AlternateContent>
  <xr:revisionPtr revIDLastSave="0" documentId="8_{41578C59-6C9C-1D42-A7D4-AB09185F74FD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Orçamento" sheetId="1" r:id="rId1"/>
    <sheet name="Resumo" sheetId="2" r:id="rId2"/>
  </sheets>
  <definedNames>
    <definedName name="_xlnm.Print_Area" localSheetId="0">Orçamento!$A$3:$H$126</definedName>
    <definedName name="_xlnm.Print_Area" localSheetId="1">Resumo!$B$2:$N$53</definedName>
    <definedName name="títulos">Orçamento!$A$9:$E$9,Orçamento!$A$23:$E$23,Orçamento!$A$49:$D$49,Orçamento!$E$49,Orçamento!$A$56:$E$56,Orçamento!$A$67:$E$67,Orçamento!$A$78:$E$78,Orçamento!$A$88:$E$88,Orçamento!$A$94:$E$94,Orçamento!$A$108:$E$108,Orçamento!$A$125:$E$125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F12" i="2" s="1"/>
  <c r="C7" i="2"/>
  <c r="C12" i="2"/>
  <c r="D12" i="2" s="1"/>
  <c r="B18" i="2"/>
  <c r="B16" i="2"/>
  <c r="B12" i="2"/>
  <c r="B10" i="2"/>
  <c r="B7" i="2"/>
  <c r="B6" i="2"/>
  <c r="F106" i="1"/>
  <c r="D106" i="1"/>
  <c r="E16" i="2" s="1"/>
  <c r="B106" i="1"/>
  <c r="C106" i="1" s="1"/>
  <c r="G105" i="1"/>
  <c r="C105" i="1"/>
  <c r="G104" i="1"/>
  <c r="G103" i="1"/>
  <c r="G102" i="1"/>
  <c r="G121" i="1"/>
  <c r="G52" i="1"/>
  <c r="G75" i="1"/>
  <c r="F76" i="1"/>
  <c r="D76" i="1"/>
  <c r="B76" i="1"/>
  <c r="G74" i="1"/>
  <c r="F47" i="1"/>
  <c r="D47" i="1"/>
  <c r="E7" i="2" s="1"/>
  <c r="B47" i="1"/>
  <c r="G46" i="1"/>
  <c r="G45" i="1"/>
  <c r="G44" i="1"/>
  <c r="G43" i="1"/>
  <c r="G42" i="1"/>
  <c r="G41" i="1"/>
  <c r="G40" i="1"/>
  <c r="G39" i="1"/>
  <c r="F123" i="1"/>
  <c r="D123" i="1"/>
  <c r="E18" i="2" s="1"/>
  <c r="B123" i="1"/>
  <c r="C18" i="2" s="1"/>
  <c r="G122" i="1"/>
  <c r="G120" i="1"/>
  <c r="G119" i="1"/>
  <c r="G118" i="1"/>
  <c r="G117" i="1"/>
  <c r="F21" i="1"/>
  <c r="G20" i="1"/>
  <c r="G19" i="1"/>
  <c r="G18" i="1"/>
  <c r="F65" i="1"/>
  <c r="B65" i="1"/>
  <c r="C10" i="2" s="1"/>
  <c r="G64" i="1"/>
  <c r="B71" i="1"/>
  <c r="C11" i="2" s="1"/>
  <c r="B130" i="1"/>
  <c r="C19" i="2" s="1"/>
  <c r="B21" i="1"/>
  <c r="G11" i="1"/>
  <c r="G106" i="1" l="1"/>
  <c r="C16" i="2"/>
  <c r="G47" i="1"/>
  <c r="G123" i="1"/>
  <c r="F130" i="1"/>
  <c r="F114" i="1"/>
  <c r="F99" i="1"/>
  <c r="F92" i="1"/>
  <c r="F86" i="1"/>
  <c r="F71" i="1"/>
  <c r="F61" i="1"/>
  <c r="F54" i="1"/>
  <c r="F36" i="1"/>
  <c r="G12" i="1"/>
  <c r="G13" i="1"/>
  <c r="G14" i="1"/>
  <c r="G15" i="1"/>
  <c r="G16" i="1"/>
  <c r="G17" i="1"/>
  <c r="G24" i="1"/>
  <c r="G25" i="1"/>
  <c r="G26" i="1"/>
  <c r="G27" i="1"/>
  <c r="G28" i="1"/>
  <c r="G29" i="1"/>
  <c r="G30" i="1"/>
  <c r="G31" i="1"/>
  <c r="G32" i="1"/>
  <c r="G33" i="1"/>
  <c r="G34" i="1"/>
  <c r="G35" i="1"/>
  <c r="G50" i="1"/>
  <c r="G51" i="1"/>
  <c r="G53" i="1"/>
  <c r="G57" i="1"/>
  <c r="G58" i="1"/>
  <c r="G59" i="1"/>
  <c r="G60" i="1"/>
  <c r="G68" i="1"/>
  <c r="G69" i="1"/>
  <c r="G70" i="1"/>
  <c r="G79" i="1"/>
  <c r="G80" i="1"/>
  <c r="G81" i="1"/>
  <c r="G82" i="1"/>
  <c r="G83" i="1"/>
  <c r="G84" i="1"/>
  <c r="G85" i="1"/>
  <c r="G89" i="1"/>
  <c r="G90" i="1"/>
  <c r="G91" i="1"/>
  <c r="G95" i="1"/>
  <c r="G96" i="1"/>
  <c r="G97" i="1"/>
  <c r="G98" i="1"/>
  <c r="G109" i="1"/>
  <c r="G110" i="1"/>
  <c r="G111" i="1"/>
  <c r="G112" i="1"/>
  <c r="G113" i="1"/>
  <c r="G126" i="1"/>
  <c r="G127" i="1"/>
  <c r="G128" i="1"/>
  <c r="G129" i="1"/>
  <c r="B5" i="2"/>
  <c r="B19" i="2"/>
  <c r="B17" i="2"/>
  <c r="B15" i="2"/>
  <c r="B14" i="2"/>
  <c r="B13" i="2"/>
  <c r="B11" i="2"/>
  <c r="B9" i="2"/>
  <c r="B8" i="2"/>
  <c r="F6" i="1" l="1"/>
  <c r="H5" i="2" s="1"/>
  <c r="D130" i="1" l="1"/>
  <c r="E19" i="2" s="1"/>
  <c r="D114" i="1"/>
  <c r="E17" i="2" s="1"/>
  <c r="B114" i="1"/>
  <c r="C17" i="2" s="1"/>
  <c r="D99" i="1"/>
  <c r="E15" i="2" s="1"/>
  <c r="B99" i="1"/>
  <c r="C15" i="2" s="1"/>
  <c r="D92" i="1"/>
  <c r="E14" i="2" s="1"/>
  <c r="B92" i="1"/>
  <c r="C14" i="2" s="1"/>
  <c r="D86" i="1"/>
  <c r="E13" i="2" s="1"/>
  <c r="B86" i="1"/>
  <c r="C13" i="2" s="1"/>
  <c r="D71" i="1"/>
  <c r="D61" i="1"/>
  <c r="B61" i="1"/>
  <c r="C9" i="2" s="1"/>
  <c r="D54" i="1"/>
  <c r="E8" i="2" s="1"/>
  <c r="B54" i="1"/>
  <c r="C8" i="2" s="1"/>
  <c r="D36" i="1"/>
  <c r="E6" i="2" s="1"/>
  <c r="B36" i="1"/>
  <c r="C6" i="2" s="1"/>
  <c r="D21" i="1"/>
  <c r="C5" i="2"/>
  <c r="G76" i="1" l="1"/>
  <c r="E11" i="2"/>
  <c r="D65" i="1"/>
  <c r="E9" i="2"/>
  <c r="G92" i="1"/>
  <c r="G130" i="1"/>
  <c r="G99" i="1"/>
  <c r="G86" i="1"/>
  <c r="G71" i="1"/>
  <c r="G61" i="1"/>
  <c r="G54" i="1"/>
  <c r="G36" i="1"/>
  <c r="G21" i="1"/>
  <c r="E5" i="2"/>
  <c r="G114" i="1"/>
  <c r="D6" i="1"/>
  <c r="G65" i="1" l="1"/>
  <c r="E10" i="2"/>
  <c r="E105" i="1"/>
  <c r="E102" i="1"/>
  <c r="E103" i="1"/>
  <c r="E104" i="1"/>
  <c r="E106" i="1"/>
  <c r="E76" i="1"/>
  <c r="C76" i="1"/>
  <c r="E44" i="1"/>
  <c r="E40" i="1"/>
  <c r="E42" i="1"/>
  <c r="E39" i="1"/>
  <c r="E45" i="1"/>
  <c r="E41" i="1"/>
  <c r="E46" i="1"/>
  <c r="E43" i="1"/>
  <c r="E47" i="1"/>
  <c r="C43" i="1"/>
  <c r="C39" i="1"/>
  <c r="C40" i="1"/>
  <c r="C41" i="1"/>
  <c r="C46" i="1"/>
  <c r="C42" i="1"/>
  <c r="C44" i="1"/>
  <c r="C45" i="1"/>
  <c r="C47" i="1"/>
  <c r="E65" i="1"/>
  <c r="E122" i="1"/>
  <c r="E119" i="1"/>
  <c r="E117" i="1"/>
  <c r="E120" i="1"/>
  <c r="E118" i="1"/>
  <c r="E123" i="1"/>
  <c r="C122" i="1"/>
  <c r="C118" i="1"/>
  <c r="C119" i="1"/>
  <c r="C123" i="1"/>
  <c r="C65" i="1"/>
  <c r="C129" i="1"/>
  <c r="H6" i="1"/>
  <c r="L5" i="2" s="1"/>
  <c r="G6" i="1"/>
  <c r="J5" i="2" s="1"/>
  <c r="C6" i="1"/>
  <c r="C20" i="2"/>
  <c r="D19" i="2" s="1"/>
  <c r="C58" i="1"/>
  <c r="C28" i="1"/>
  <c r="C16" i="1"/>
  <c r="C24" i="1"/>
  <c r="C32" i="1"/>
  <c r="C54" i="1"/>
  <c r="C81" i="1"/>
  <c r="C113" i="1"/>
  <c r="C130" i="1"/>
  <c r="C92" i="1"/>
  <c r="C15" i="1"/>
  <c r="C71" i="1"/>
  <c r="C36" i="1"/>
  <c r="C91" i="1"/>
  <c r="C27" i="1"/>
  <c r="C57" i="1"/>
  <c r="E130" i="1"/>
  <c r="E128" i="1"/>
  <c r="E126" i="1"/>
  <c r="E113" i="1"/>
  <c r="E111" i="1"/>
  <c r="E109" i="1"/>
  <c r="E98" i="1"/>
  <c r="E96" i="1"/>
  <c r="E92" i="1"/>
  <c r="E90" i="1"/>
  <c r="E86" i="1"/>
  <c r="E83" i="1"/>
  <c r="E82" i="1"/>
  <c r="E80" i="1"/>
  <c r="E71" i="1"/>
  <c r="E69" i="1"/>
  <c r="E61" i="1"/>
  <c r="E59" i="1"/>
  <c r="E57" i="1"/>
  <c r="E53" i="1"/>
  <c r="E36" i="1"/>
  <c r="E34" i="1"/>
  <c r="E32" i="1"/>
  <c r="E30" i="1"/>
  <c r="E28" i="1"/>
  <c r="E26" i="1"/>
  <c r="E24" i="1"/>
  <c r="E17" i="1"/>
  <c r="E15" i="1"/>
  <c r="E13" i="1"/>
  <c r="E11" i="1"/>
  <c r="E129" i="1"/>
  <c r="E127" i="1"/>
  <c r="E114" i="1"/>
  <c r="E112" i="1"/>
  <c r="E110" i="1"/>
  <c r="E99" i="1"/>
  <c r="E97" i="1"/>
  <c r="E95" i="1"/>
  <c r="E91" i="1"/>
  <c r="E89" i="1"/>
  <c r="E85" i="1"/>
  <c r="E81" i="1"/>
  <c r="E79" i="1"/>
  <c r="E70" i="1"/>
  <c r="E68" i="1"/>
  <c r="E60" i="1"/>
  <c r="E58" i="1"/>
  <c r="E54" i="1"/>
  <c r="E50" i="1"/>
  <c r="E35" i="1"/>
  <c r="E33" i="1"/>
  <c r="E31" i="1"/>
  <c r="E29" i="1"/>
  <c r="E27" i="1"/>
  <c r="E21" i="1"/>
  <c r="E16" i="1"/>
  <c r="E14" i="1"/>
  <c r="E12" i="1"/>
  <c r="C11" i="1"/>
  <c r="C31" i="1"/>
  <c r="C53" i="1"/>
  <c r="C80" i="1"/>
  <c r="C86" i="1"/>
  <c r="C111" i="1"/>
  <c r="C21" i="1"/>
  <c r="C14" i="1"/>
  <c r="C26" i="1"/>
  <c r="C30" i="1"/>
  <c r="C35" i="1"/>
  <c r="C50" i="1"/>
  <c r="C61" i="1"/>
  <c r="C70" i="1"/>
  <c r="C85" i="1"/>
  <c r="C99" i="1"/>
  <c r="C128" i="1"/>
  <c r="C13" i="1"/>
  <c r="C17" i="1"/>
  <c r="C29" i="1"/>
  <c r="C33" i="1"/>
  <c r="C60" i="1"/>
  <c r="C82" i="1"/>
  <c r="C83" i="1"/>
  <c r="C98" i="1"/>
  <c r="C114" i="1"/>
  <c r="C127" i="1"/>
  <c r="D17" i="2" l="1"/>
  <c r="D18" i="2"/>
  <c r="D15" i="2"/>
  <c r="D16" i="2"/>
  <c r="D13" i="2"/>
  <c r="D14" i="2"/>
  <c r="D10" i="2"/>
  <c r="D11" i="2"/>
  <c r="D8" i="2"/>
  <c r="D9" i="2"/>
  <c r="D6" i="2"/>
  <c r="D7" i="2"/>
  <c r="D5" i="2"/>
  <c r="E20" i="2"/>
  <c r="F18" i="2" l="1"/>
  <c r="F19" i="2"/>
  <c r="F16" i="2"/>
  <c r="F17" i="2"/>
  <c r="F14" i="2"/>
  <c r="F15" i="2"/>
  <c r="F11" i="2"/>
  <c r="F13" i="2"/>
  <c r="F8" i="2"/>
  <c r="F9" i="2"/>
  <c r="F10" i="2"/>
  <c r="F6" i="2"/>
  <c r="F7" i="2"/>
  <c r="D20" i="2"/>
  <c r="F5" i="2"/>
  <c r="F20" i="2" l="1"/>
</calcChain>
</file>

<file path=xl/sharedStrings.xml><?xml version="1.0" encoding="utf-8"?>
<sst xmlns="http://schemas.openxmlformats.org/spreadsheetml/2006/main" count="223" uniqueCount="123">
  <si>
    <t>Previsto</t>
  </si>
  <si>
    <t>Festa</t>
  </si>
  <si>
    <t>Buffet</t>
  </si>
  <si>
    <t xml:space="preserve">Cerimônia </t>
  </si>
  <si>
    <t>Recepção</t>
  </si>
  <si>
    <t>Banda/ DJ</t>
  </si>
  <si>
    <t>Decoração da igreja</t>
  </si>
  <si>
    <t>Decoração da festa</t>
  </si>
  <si>
    <t>Convites</t>
  </si>
  <si>
    <t>Cartões de agradecimento</t>
  </si>
  <si>
    <t>Veículo dos noivos</t>
  </si>
  <si>
    <t>Van para os convidados</t>
  </si>
  <si>
    <t>Cartório</t>
  </si>
  <si>
    <t>Igreja / salão / outro local</t>
  </si>
  <si>
    <t>Celebrante do casamento</t>
  </si>
  <si>
    <t>Lingeries e acessórios</t>
  </si>
  <si>
    <t>Noite de núpcias</t>
  </si>
  <si>
    <t>Dinheiro extra</t>
  </si>
  <si>
    <t>Realizado</t>
  </si>
  <si>
    <t>Total Festa</t>
  </si>
  <si>
    <t>Foto e Vídeo</t>
  </si>
  <si>
    <t>Música</t>
  </si>
  <si>
    <t>Flores</t>
  </si>
  <si>
    <t>Site do Casamento</t>
  </si>
  <si>
    <t>Cerimônia Civil e Religiosa</t>
  </si>
  <si>
    <t>Lua de Mel</t>
  </si>
  <si>
    <t>Outros</t>
  </si>
  <si>
    <t>Trajes</t>
  </si>
  <si>
    <t>Jóias</t>
  </si>
  <si>
    <t>%</t>
  </si>
  <si>
    <t>Total Lua de Mel</t>
  </si>
  <si>
    <t>Total Cerimônias</t>
  </si>
  <si>
    <t>Total Trajes</t>
  </si>
  <si>
    <t>Total Foto e Vídeo</t>
  </si>
  <si>
    <t>Total Música</t>
  </si>
  <si>
    <t>Total Flores</t>
  </si>
  <si>
    <t>Outras despesas</t>
  </si>
  <si>
    <t>Despedida de Solteiro</t>
  </si>
  <si>
    <t>Total Outras Despesas</t>
  </si>
  <si>
    <t>Total Transportes</t>
  </si>
  <si>
    <t>Descrição</t>
  </si>
  <si>
    <t>Total Geral</t>
  </si>
  <si>
    <t>Pago</t>
  </si>
  <si>
    <t>Saldo Devedor</t>
  </si>
  <si>
    <t>% Pago</t>
  </si>
  <si>
    <t>Espaço</t>
  </si>
  <si>
    <t>Gerador</t>
  </si>
  <si>
    <t>Taxa ecad</t>
  </si>
  <si>
    <t>Doces</t>
  </si>
  <si>
    <t>Bolo</t>
  </si>
  <si>
    <t>Topo do Bolo</t>
  </si>
  <si>
    <t>Acessórios para pista de dança</t>
  </si>
  <si>
    <t>Segurança e limpeza</t>
  </si>
  <si>
    <t>Valet</t>
  </si>
  <si>
    <t>Forma de Pagamento</t>
  </si>
  <si>
    <t>Alianças de casamento</t>
  </si>
  <si>
    <t>Vestido da Noiva</t>
  </si>
  <si>
    <t>Véu e Grinalda</t>
  </si>
  <si>
    <t>Sapato noiva</t>
  </si>
  <si>
    <t>Buquê</t>
  </si>
  <si>
    <t>Acessório noiva</t>
  </si>
  <si>
    <t>Lingerie  para  núpcias</t>
  </si>
  <si>
    <t>Traje do Noivo</t>
  </si>
  <si>
    <t>Sapato do noivo</t>
  </si>
  <si>
    <t>Daminhas e Pajens</t>
  </si>
  <si>
    <t>Dança dos Noivos</t>
  </si>
  <si>
    <t>Total Dança dos Noivos</t>
  </si>
  <si>
    <t>Professora para coreografia</t>
  </si>
  <si>
    <t>Chá de Panela / Chá Bar</t>
  </si>
  <si>
    <t>Vídeo</t>
  </si>
  <si>
    <t>Fotos</t>
  </si>
  <si>
    <t>Álbum</t>
  </si>
  <si>
    <t>Ensaio</t>
  </si>
  <si>
    <t>Papelaria</t>
  </si>
  <si>
    <t>Marcadores de mesa e tags</t>
  </si>
  <si>
    <t>Menu</t>
  </si>
  <si>
    <t>Mimos para pais e padrinhos</t>
  </si>
  <si>
    <t>Caligrafia</t>
  </si>
  <si>
    <t>Viagem</t>
  </si>
  <si>
    <t>Outros Itens do Casamento</t>
  </si>
  <si>
    <t>Porta Retrato</t>
  </si>
  <si>
    <t>Livro de recados</t>
  </si>
  <si>
    <t>Recreação Infantil</t>
  </si>
  <si>
    <t>Kit Toilette</t>
  </si>
  <si>
    <t>Estrutura ( cobertura, tenda)</t>
  </si>
  <si>
    <t>Bebidas</t>
  </si>
  <si>
    <t>Vodka</t>
  </si>
  <si>
    <t>Espumante</t>
  </si>
  <si>
    <t>Vinho</t>
  </si>
  <si>
    <t>Bar de Caipirinhas</t>
  </si>
  <si>
    <t>Cerveja</t>
  </si>
  <si>
    <t>Água</t>
  </si>
  <si>
    <t>Refrigerante</t>
  </si>
  <si>
    <t>Total Bebidas</t>
  </si>
  <si>
    <t>Bem-casados e Lembrancinhas</t>
  </si>
  <si>
    <t xml:space="preserve">Bem-casados </t>
  </si>
  <si>
    <t>Lembrancinha</t>
  </si>
  <si>
    <t>Transportes</t>
  </si>
  <si>
    <t>Total Papelaria</t>
  </si>
  <si>
    <t>Total Lembrancinhas</t>
  </si>
  <si>
    <t>Total das despesas</t>
  </si>
  <si>
    <t>Dia da Noiva</t>
  </si>
  <si>
    <t>Cabelo</t>
  </si>
  <si>
    <t>Maquiagem</t>
  </si>
  <si>
    <t>Pé e mão</t>
  </si>
  <si>
    <t>Total Dia da Noiva</t>
  </si>
  <si>
    <t>à vista</t>
  </si>
  <si>
    <t>Parcelado 2x</t>
  </si>
  <si>
    <t>Parcelado 3x</t>
  </si>
  <si>
    <t>Parcelado 4x</t>
  </si>
  <si>
    <t>Parcelado 5x</t>
  </si>
  <si>
    <t>Parcelado 6x</t>
  </si>
  <si>
    <t>Parcelado 7x</t>
  </si>
  <si>
    <t>Parcelado 8x</t>
  </si>
  <si>
    <t>Parcelado 9x</t>
  </si>
  <si>
    <t>Parcelado 10x</t>
  </si>
  <si>
    <t>Parcelado mais de 10x</t>
  </si>
  <si>
    <t>Cartão de crédito</t>
  </si>
  <si>
    <t>Boleto</t>
  </si>
  <si>
    <t>Nenhum</t>
  </si>
  <si>
    <t>Parcelado 1x</t>
  </si>
  <si>
    <t>Total Outros Itens</t>
  </si>
  <si>
    <t>Resumos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</si>
</sst>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 &quot;#,##0.00"/>
    <numFmt numFmtId="166" formatCode="[Blue]&quot;R$ &quot;#,##0.00;[Red]\-\ &quot;R$ 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Lucida Handwriting Itálico"/>
    </font>
    <font>
      <b/>
      <sz val="14"/>
      <color theme="1"/>
      <name val="Lucida Handwriting Itálico"/>
    </font>
    <font>
      <sz val="14"/>
      <color theme="1"/>
      <name val="Lucida Handwriting Itálico"/>
    </font>
    <font>
      <b/>
      <i/>
      <sz val="14"/>
      <color theme="1"/>
      <name val="Lucida Handwriting Itálico"/>
    </font>
    <font>
      <sz val="14"/>
      <name val="Lucida Handwriting Itálico"/>
    </font>
    <font>
      <b/>
      <sz val="14"/>
      <name val="Lucida Handwriting Itálico"/>
    </font>
    <font>
      <b/>
      <sz val="18"/>
      <color theme="1"/>
      <name val="Lucida Handwriting Itálico"/>
    </font>
    <font>
      <sz val="18"/>
      <color theme="1"/>
      <name val="Lucida Handwriting Itálico"/>
    </font>
    <font>
      <b/>
      <i/>
      <sz val="18"/>
      <color theme="1"/>
      <name val="Lucida Handwriting Itálico"/>
    </font>
    <font>
      <b/>
      <i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Lucida Handwriting Itálico"/>
    </font>
    <font>
      <b/>
      <sz val="12"/>
      <color rgb="FF000000"/>
      <name val="Lucida Handwriting Itálico"/>
    </font>
    <font>
      <b/>
      <sz val="18"/>
      <color theme="7"/>
      <name val="Lucida Handwriting Itálico"/>
    </font>
    <font>
      <b/>
      <sz val="16"/>
      <color theme="7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9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ECE7"/>
      </patternFill>
    </fill>
    <fill>
      <patternFill patternType="solid">
        <fgColor rgb="FF9343D6"/>
        <bgColor rgb="FFAF78FF"/>
      </patternFill>
    </fill>
    <fill>
      <patternFill patternType="solid">
        <fgColor rgb="FF9343D6"/>
        <bgColor indexed="64"/>
      </patternFill>
    </fill>
    <fill>
      <patternFill patternType="lightUp">
        <fgColor theme="5" tint="0.79998168889431442"/>
        <bgColor rgb="FFCC99F1"/>
      </patternFill>
    </fill>
  </fills>
  <borders count="25">
    <border>
      <left/>
      <right/>
      <top/>
      <bottom/>
      <diagonal/>
    </border>
    <border>
      <left style="medium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ott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ott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ott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uble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theme="5" tint="-0.24994659260841701"/>
      </left>
      <right style="thin">
        <color theme="5" tint="-0.24994659260841701"/>
      </right>
      <top style="dotted">
        <color theme="5" tint="-0.24994659260841701"/>
      </top>
      <bottom/>
      <diagonal/>
    </border>
    <border>
      <left/>
      <right/>
      <top/>
      <bottom style="double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5" fillId="0" borderId="16" xfId="0" applyFont="1" applyBorder="1" applyAlignment="1">
      <alignment horizontal="left" vertical="center"/>
    </xf>
    <xf numFmtId="9" fontId="7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9" fontId="6" fillId="0" borderId="0" xfId="1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vertical="center"/>
    </xf>
    <xf numFmtId="9" fontId="11" fillId="0" borderId="17" xfId="1" applyFont="1" applyFill="1" applyBorder="1" applyAlignment="1">
      <alignment horizontal="center" vertical="center"/>
    </xf>
    <xf numFmtId="9" fontId="12" fillId="0" borderId="0" xfId="1" applyFont="1" applyAlignment="1">
      <alignment horizontal="center" vertical="center"/>
    </xf>
    <xf numFmtId="0" fontId="15" fillId="0" borderId="0" xfId="0" applyFont="1"/>
    <xf numFmtId="165" fontId="11" fillId="0" borderId="17" xfId="0" applyNumberFormat="1" applyFont="1" applyFill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9" fontId="16" fillId="0" borderId="17" xfId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165" fontId="7" fillId="3" borderId="18" xfId="0" applyNumberFormat="1" applyFont="1" applyFill="1" applyBorder="1" applyAlignment="1">
      <alignment horizontal="center" vertical="center"/>
    </xf>
    <xf numFmtId="9" fontId="7" fillId="0" borderId="18" xfId="1" applyFont="1" applyBorder="1" applyAlignment="1">
      <alignment horizontal="center" vertical="center"/>
    </xf>
    <xf numFmtId="165" fontId="7" fillId="0" borderId="18" xfId="0" applyNumberFormat="1" applyFont="1" applyBorder="1" applyAlignment="1">
      <alignment vertical="center"/>
    </xf>
    <xf numFmtId="166" fontId="7" fillId="0" borderId="18" xfId="0" applyNumberFormat="1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165" fontId="6" fillId="4" borderId="18" xfId="0" applyNumberFormat="1" applyFont="1" applyFill="1" applyBorder="1" applyAlignment="1">
      <alignment horizontal="center" vertical="center"/>
    </xf>
    <xf numFmtId="9" fontId="6" fillId="4" borderId="18" xfId="1" applyFont="1" applyFill="1" applyBorder="1" applyAlignment="1">
      <alignment horizontal="center" vertical="center"/>
    </xf>
    <xf numFmtId="165" fontId="6" fillId="4" borderId="18" xfId="0" applyNumberFormat="1" applyFont="1" applyFill="1" applyBorder="1" applyAlignment="1">
      <alignment vertical="center"/>
    </xf>
    <xf numFmtId="166" fontId="6" fillId="4" borderId="18" xfId="0" applyNumberFormat="1" applyFont="1" applyFill="1" applyBorder="1" applyAlignment="1">
      <alignment vertical="center"/>
    </xf>
    <xf numFmtId="165" fontId="6" fillId="0" borderId="0" xfId="0" applyNumberFormat="1" applyFont="1" applyFill="1" applyAlignment="1">
      <alignment horizontal="center" vertical="center"/>
    </xf>
    <xf numFmtId="9" fontId="6" fillId="0" borderId="0" xfId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9" fontId="7" fillId="0" borderId="0" xfId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9" fontId="7" fillId="0" borderId="0" xfId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165" fontId="7" fillId="0" borderId="18" xfId="0" applyNumberFormat="1" applyFont="1" applyFill="1" applyBorder="1" applyAlignment="1">
      <alignment horizontal="center" vertical="center"/>
    </xf>
    <xf numFmtId="9" fontId="7" fillId="0" borderId="18" xfId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vertical="center"/>
    </xf>
    <xf numFmtId="165" fontId="6" fillId="3" borderId="21" xfId="0" applyNumberFormat="1" applyFont="1" applyFill="1" applyBorder="1" applyAlignment="1">
      <alignment horizontal="center" vertical="center"/>
    </xf>
    <xf numFmtId="9" fontId="6" fillId="3" borderId="21" xfId="1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165" fontId="6" fillId="4" borderId="19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0" fillId="3" borderId="18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horizontal="center" vertical="center"/>
    </xf>
    <xf numFmtId="9" fontId="6" fillId="3" borderId="0" xfId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vertical="center"/>
    </xf>
    <xf numFmtId="166" fontId="6" fillId="3" borderId="0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5" fontId="6" fillId="2" borderId="19" xfId="0" applyNumberFormat="1" applyFont="1" applyFill="1" applyBorder="1" applyAlignment="1">
      <alignment horizontal="center" vertical="center"/>
    </xf>
    <xf numFmtId="9" fontId="6" fillId="2" borderId="18" xfId="1" applyFont="1" applyFill="1" applyBorder="1" applyAlignment="1">
      <alignment horizontal="center" vertical="center"/>
    </xf>
    <xf numFmtId="165" fontId="6" fillId="2" borderId="18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vertical="center"/>
    </xf>
    <xf numFmtId="49" fontId="11" fillId="6" borderId="17" xfId="0" applyNumberFormat="1" applyFont="1" applyFill="1" applyBorder="1" applyAlignment="1">
      <alignment horizontal="center" vertical="center"/>
    </xf>
    <xf numFmtId="9" fontId="11" fillId="7" borderId="17" xfId="1" applyFont="1" applyFill="1" applyBorder="1" applyAlignment="1">
      <alignment horizontal="center" vertical="center"/>
    </xf>
    <xf numFmtId="49" fontId="11" fillId="7" borderId="17" xfId="0" applyNumberFormat="1" applyFont="1" applyFill="1" applyBorder="1" applyAlignment="1">
      <alignment horizontal="center" vertical="center"/>
    </xf>
    <xf numFmtId="0" fontId="13" fillId="7" borderId="17" xfId="0" applyNumberFormat="1" applyFont="1" applyFill="1" applyBorder="1" applyAlignment="1">
      <alignment horizontal="center" vertical="center"/>
    </xf>
    <xf numFmtId="0" fontId="14" fillId="7" borderId="17" xfId="0" applyNumberFormat="1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9" fontId="6" fillId="0" borderId="0" xfId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8" fillId="0" borderId="3" xfId="0" applyFont="1" applyBorder="1"/>
    <xf numFmtId="165" fontId="7" fillId="0" borderId="4" xfId="2" applyNumberFormat="1" applyFont="1" applyBorder="1"/>
    <xf numFmtId="9" fontId="7" fillId="0" borderId="4" xfId="1" applyFont="1" applyBorder="1" applyAlignment="1">
      <alignment horizontal="center" vertical="center"/>
    </xf>
    <xf numFmtId="165" fontId="7" fillId="0" borderId="4" xfId="0" applyNumberFormat="1" applyFont="1" applyBorder="1"/>
    <xf numFmtId="9" fontId="7" fillId="0" borderId="5" xfId="1" applyFont="1" applyBorder="1" applyAlignment="1">
      <alignment horizontal="center" vertical="center"/>
    </xf>
    <xf numFmtId="0" fontId="8" fillId="0" borderId="1" xfId="0" applyFont="1" applyBorder="1"/>
    <xf numFmtId="165" fontId="7" fillId="0" borderId="2" xfId="2" applyNumberFormat="1" applyFont="1" applyBorder="1"/>
    <xf numFmtId="0" fontId="8" fillId="0" borderId="12" xfId="0" applyFont="1" applyBorder="1"/>
    <xf numFmtId="0" fontId="6" fillId="0" borderId="9" xfId="0" applyFont="1" applyBorder="1"/>
    <xf numFmtId="165" fontId="6" fillId="0" borderId="10" xfId="2" applyNumberFormat="1" applyFont="1" applyBorder="1"/>
    <xf numFmtId="9" fontId="6" fillId="0" borderId="10" xfId="1" applyFont="1" applyBorder="1" applyAlignment="1">
      <alignment horizontal="center" vertical="center"/>
    </xf>
    <xf numFmtId="165" fontId="6" fillId="0" borderId="10" xfId="0" applyNumberFormat="1" applyFont="1" applyBorder="1"/>
    <xf numFmtId="9" fontId="6" fillId="0" borderId="11" xfId="1" applyFont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8" fillId="0" borderId="23" xfId="0" applyFont="1" applyBorder="1"/>
    <xf numFmtId="0" fontId="6" fillId="8" borderId="15" xfId="0" applyFont="1" applyFill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0" fillId="0" borderId="0" xfId="0" applyAlignment="1"/>
    <xf numFmtId="0" fontId="19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6" fillId="8" borderId="14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CC99F1"/>
      <color rgb="FFAF78FF"/>
      <color rgb="FF9343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492156503692859E-2"/>
          <c:y val="0.11342592592592593"/>
          <c:w val="0.93129854117072564"/>
          <c:h val="0.886574074074074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F78FF"/>
            </a:solidFill>
            <a:scene3d>
              <a:camera prst="orthographicFront"/>
              <a:lightRig rig="threePt" dir="t"/>
            </a:scene3d>
            <a:sp3d>
              <a:bevelT w="1905000" h="1905000"/>
              <a:bevelB w="1905000" h="1905000"/>
            </a:sp3d>
          </c:spPr>
          <c:invertIfNegative val="0"/>
          <c:cat>
            <c:strRef>
              <c:f>Resumo!$B$4:$B$19</c:f>
              <c:strCache>
                <c:ptCount val="16"/>
                <c:pt idx="0">
                  <c:v>Descrição</c:v>
                </c:pt>
                <c:pt idx="1">
                  <c:v>Total Festa</c:v>
                </c:pt>
                <c:pt idx="2">
                  <c:v>Total Trajes</c:v>
                </c:pt>
                <c:pt idx="3">
                  <c:v>Total Bebidas</c:v>
                </c:pt>
                <c:pt idx="4">
                  <c:v>Total Foto e Vídeo</c:v>
                </c:pt>
                <c:pt idx="5">
                  <c:v>Total Música</c:v>
                </c:pt>
                <c:pt idx="6">
                  <c:v>Total Dança dos Noivos</c:v>
                </c:pt>
                <c:pt idx="7">
                  <c:v>Total Flores</c:v>
                </c:pt>
                <c:pt idx="8">
                  <c:v>Lembrancinha</c:v>
                </c:pt>
                <c:pt idx="9">
                  <c:v>Total Papelaria</c:v>
                </c:pt>
                <c:pt idx="10">
                  <c:v>Total Transportes</c:v>
                </c:pt>
                <c:pt idx="11">
                  <c:v>Total Cerimônias</c:v>
                </c:pt>
                <c:pt idx="12">
                  <c:v>Total Dia da Noiva</c:v>
                </c:pt>
                <c:pt idx="13">
                  <c:v>Total Lua de Mel</c:v>
                </c:pt>
                <c:pt idx="14">
                  <c:v>Total Outros Itens</c:v>
                </c:pt>
                <c:pt idx="15">
                  <c:v>Total Outras Despesas</c:v>
                </c:pt>
              </c:strCache>
            </c:strRef>
          </c:cat>
          <c:val>
            <c:numRef>
              <c:f>Resumo!$C$4:$C$19</c:f>
              <c:numCache>
                <c:formatCode>"R$ "#,##0.00</c:formatCode>
                <c:ptCount val="16"/>
                <c:pt idx="0" formatCode="General">
                  <c:v>0</c:v>
                </c:pt>
                <c:pt idx="1">
                  <c:v>900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C-CC49-A0AA-8C38AA52C89A}"/>
            </c:ext>
          </c:extLst>
        </c:ser>
        <c:ser>
          <c:idx val="1"/>
          <c:order val="1"/>
          <c:invertIfNegative val="0"/>
          <c:cat>
            <c:strRef>
              <c:f>Resumo!$B$4:$B$19</c:f>
              <c:strCache>
                <c:ptCount val="16"/>
                <c:pt idx="0">
                  <c:v>Descrição</c:v>
                </c:pt>
                <c:pt idx="1">
                  <c:v>Total Festa</c:v>
                </c:pt>
                <c:pt idx="2">
                  <c:v>Total Trajes</c:v>
                </c:pt>
                <c:pt idx="3">
                  <c:v>Total Bebidas</c:v>
                </c:pt>
                <c:pt idx="4">
                  <c:v>Total Foto e Vídeo</c:v>
                </c:pt>
                <c:pt idx="5">
                  <c:v>Total Música</c:v>
                </c:pt>
                <c:pt idx="6">
                  <c:v>Total Dança dos Noivos</c:v>
                </c:pt>
                <c:pt idx="7">
                  <c:v>Total Flores</c:v>
                </c:pt>
                <c:pt idx="8">
                  <c:v>Lembrancinha</c:v>
                </c:pt>
                <c:pt idx="9">
                  <c:v>Total Papelaria</c:v>
                </c:pt>
                <c:pt idx="10">
                  <c:v>Total Transportes</c:v>
                </c:pt>
                <c:pt idx="11">
                  <c:v>Total Cerimônias</c:v>
                </c:pt>
                <c:pt idx="12">
                  <c:v>Total Dia da Noiva</c:v>
                </c:pt>
                <c:pt idx="13">
                  <c:v>Total Lua de Mel</c:v>
                </c:pt>
                <c:pt idx="14">
                  <c:v>Total Outros Itens</c:v>
                </c:pt>
                <c:pt idx="15">
                  <c:v>Total Outras Despesas</c:v>
                </c:pt>
              </c:strCache>
            </c:strRef>
          </c:cat>
          <c:val>
            <c:numRef>
              <c:f>Resumo!$D$4:$D$19</c:f>
              <c:numCache>
                <c:formatCode>0%</c:formatCode>
                <c:ptCount val="16"/>
                <c:pt idx="0" formatCode="General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C-CC49-A0AA-8C38AA52C89A}"/>
            </c:ext>
          </c:extLst>
        </c:ser>
        <c:ser>
          <c:idx val="2"/>
          <c:order val="2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Resumo!$B$4:$B$19</c:f>
              <c:strCache>
                <c:ptCount val="16"/>
                <c:pt idx="0">
                  <c:v>Descrição</c:v>
                </c:pt>
                <c:pt idx="1">
                  <c:v>Total Festa</c:v>
                </c:pt>
                <c:pt idx="2">
                  <c:v>Total Trajes</c:v>
                </c:pt>
                <c:pt idx="3">
                  <c:v>Total Bebidas</c:v>
                </c:pt>
                <c:pt idx="4">
                  <c:v>Total Foto e Vídeo</c:v>
                </c:pt>
                <c:pt idx="5">
                  <c:v>Total Música</c:v>
                </c:pt>
                <c:pt idx="6">
                  <c:v>Total Dança dos Noivos</c:v>
                </c:pt>
                <c:pt idx="7">
                  <c:v>Total Flores</c:v>
                </c:pt>
                <c:pt idx="8">
                  <c:v>Lembrancinha</c:v>
                </c:pt>
                <c:pt idx="9">
                  <c:v>Total Papelaria</c:v>
                </c:pt>
                <c:pt idx="10">
                  <c:v>Total Transportes</c:v>
                </c:pt>
                <c:pt idx="11">
                  <c:v>Total Cerimônias</c:v>
                </c:pt>
                <c:pt idx="12">
                  <c:v>Total Dia da Noiva</c:v>
                </c:pt>
                <c:pt idx="13">
                  <c:v>Total Lua de Mel</c:v>
                </c:pt>
                <c:pt idx="14">
                  <c:v>Total Outros Itens</c:v>
                </c:pt>
                <c:pt idx="15">
                  <c:v>Total Outras Despesas</c:v>
                </c:pt>
              </c:strCache>
            </c:strRef>
          </c:cat>
          <c:val>
            <c:numRef>
              <c:f>Resumo!$E$4:$E$19</c:f>
              <c:numCache>
                <c:formatCode>"R$ "#,##0.00</c:formatCode>
                <c:ptCount val="16"/>
                <c:pt idx="0" formatCode="General">
                  <c:v>0</c:v>
                </c:pt>
                <c:pt idx="1">
                  <c:v>800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EC-CC49-A0AA-8C38AA52C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3321471"/>
        <c:axId val="251365231"/>
      </c:barChart>
      <c:catAx>
        <c:axId val="2433214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aseline="0">
                <a:latin typeface="Arial Black" panose="020B0604020202020204" pitchFamily="34" charset="0"/>
              </a:defRPr>
            </a:pPr>
            <a:endParaRPr lang="pt-BR"/>
          </a:p>
        </c:txPr>
        <c:crossAx val="251365231"/>
        <c:crosses val="autoZero"/>
        <c:auto val="0"/>
        <c:lblAlgn val="ctr"/>
        <c:lblOffset val="100"/>
        <c:noMultiLvlLbl val="0"/>
      </c:catAx>
      <c:valAx>
        <c:axId val="25136523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321471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1000">
          <a:srgbClr val="CC99F1"/>
        </a:gs>
        <a:gs pos="8000">
          <a:srgbClr val="CC99F1"/>
        </a:gs>
        <a:gs pos="0">
          <a:srgbClr val="CC99F1"/>
        </a:gs>
        <a:gs pos="80000">
          <a:srgbClr val="CC99F1"/>
        </a:gs>
        <a:gs pos="100000">
          <a:srgbClr val="CC99F1"/>
        </a:gs>
      </a:gsLst>
      <a:lin ang="16200000" scaled="0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3000" dir="5400000" rotWithShape="0">
        <a:srgbClr val="000000">
          <a:alpha val="35000"/>
        </a:srgbClr>
      </a:outerShd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1-05F6-324F-9967-24EB4D7D120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5F6-324F-9967-24EB4D7D120D}"/>
              </c:ext>
            </c:extLst>
          </c:dPt>
          <c:dLbls>
            <c:dLbl>
              <c:idx val="0"/>
              <c:layout>
                <c:manualLayout>
                  <c:x val="0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F6-324F-9967-24EB4D7D120D}"/>
                </c:ext>
              </c:extLst>
            </c:dLbl>
            <c:dLbl>
              <c:idx val="1"/>
              <c:layout>
                <c:manualLayout>
                  <c:x val="-2.5000000000000916E-3"/>
                  <c:y val="7.6388888888888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F6-324F-9967-24EB4D7D12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(Resumo!$C$4,Resumo!$E$4)</c:f>
              <c:strCache>
                <c:ptCount val="2"/>
                <c:pt idx="0">
                  <c:v>Previsto</c:v>
                </c:pt>
                <c:pt idx="1">
                  <c:v>Realizado</c:v>
                </c:pt>
              </c:strCache>
            </c:strRef>
          </c:cat>
          <c:val>
            <c:numRef>
              <c:f>(Resumo!$C$20,Resumo!$E$20)</c:f>
              <c:numCache>
                <c:formatCode>"R$ "#,##0.00</c:formatCode>
                <c:ptCount val="2"/>
                <c:pt idx="0">
                  <c:v>900</c:v>
                </c:pt>
                <c:pt idx="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F6-324F-9967-24EB4D7D1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4521728"/>
        <c:axId val="177157632"/>
        <c:axId val="0"/>
      </c:bar3DChart>
      <c:catAx>
        <c:axId val="17452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7157632"/>
        <c:crosses val="autoZero"/>
        <c:auto val="1"/>
        <c:lblAlgn val="ctr"/>
        <c:lblOffset val="100"/>
        <c:noMultiLvlLbl val="0"/>
      </c:catAx>
      <c:valAx>
        <c:axId val="177157632"/>
        <c:scaling>
          <c:orientation val="minMax"/>
        </c:scaling>
        <c:delete val="0"/>
        <c:axPos val="l"/>
        <c:majorGridlines/>
        <c:numFmt formatCode="&quot;R$ &quot;#,##0.00" sourceLinked="1"/>
        <c:majorTickMark val="out"/>
        <c:minorTickMark val="none"/>
        <c:tickLblPos val="nextTo"/>
        <c:spPr>
          <a:effectLst>
            <a:outerShdw dist="50800" sx="1000" sy="1000" algn="ctr" rotWithShape="0">
              <a:srgbClr val="000000"/>
            </a:outerShdw>
          </a:effectLst>
        </c:spPr>
        <c:crossAx val="174521728"/>
        <c:crosses val="autoZero"/>
        <c:crossBetween val="between"/>
      </c:valAx>
    </c:plotArea>
    <c:plotVisOnly val="1"/>
    <c:dispBlanksAs val="gap"/>
    <c:showDLblsOverMax val="0"/>
  </c:chart>
  <c:spPr>
    <a:gradFill rotWithShape="1">
      <a:gsLst>
        <a:gs pos="99000">
          <a:schemeClr val="bg1"/>
        </a:gs>
        <a:gs pos="62000">
          <a:srgbClr val="CC99F1"/>
        </a:gs>
        <a:gs pos="0">
          <a:srgbClr val="AF78FF"/>
        </a:gs>
      </a:gsLst>
      <a:lin ang="16200000" scaled="0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3000" dir="5400000" rotWithShape="0">
        <a:srgbClr val="000000">
          <a:alpha val="35000"/>
        </a:srgbClr>
      </a:outerShd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resum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or&#231;amento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1511300</xdr:colOff>
      <xdr:row>0</xdr:row>
      <xdr:rowOff>2384425</xdr:rowOff>
    </xdr:from>
    <xdr:to>
      <xdr:col>7</xdr:col>
      <xdr:colOff>1000125</xdr:colOff>
      <xdr:row>3</xdr:row>
      <xdr:rowOff>76200</xdr:rowOff>
    </xdr:to>
    <xdr:sp macro="" textlink="">
      <xdr:nvSpPr>
        <xdr:cNvPr id="3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61500" y="2384425"/>
          <a:ext cx="1597025" cy="409575"/>
        </a:xfrm>
        <a:prstGeom prst="roundRect">
          <a:avLst/>
        </a:prstGeom>
        <a:gradFill>
          <a:gsLst>
            <a:gs pos="0">
              <a:srgbClr val="AF78FF"/>
            </a:gs>
            <a:gs pos="43000">
              <a:srgbClr val="AF78FF"/>
            </a:gs>
            <a:gs pos="100000">
              <a:srgbClr val="F8DBE7"/>
            </a:gs>
            <a:gs pos="100000">
              <a:schemeClr val="accent2">
                <a:tint val="15000"/>
                <a:satMod val="350000"/>
              </a:schemeClr>
            </a:gs>
          </a:gsLst>
        </a:gra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Resumo</a:t>
          </a:r>
        </a:p>
      </xdr:txBody>
    </xdr:sp>
    <xdr:clientData/>
  </xdr:twoCellAnchor>
  <xdr:twoCellAnchor editAs="oneCell">
    <xdr:from>
      <xdr:col>0</xdr:col>
      <xdr:colOff>2819400</xdr:colOff>
      <xdr:row>0</xdr:row>
      <xdr:rowOff>12700</xdr:rowOff>
    </xdr:from>
    <xdr:to>
      <xdr:col>6</xdr:col>
      <xdr:colOff>1371600</xdr:colOff>
      <xdr:row>3</xdr:row>
      <xdr:rowOff>130397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A36FE6B-D415-8A49-958D-BD6DD5D42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9400" y="12700"/>
          <a:ext cx="8712200" cy="283549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24</xdr:row>
      <xdr:rowOff>108655</xdr:rowOff>
    </xdr:from>
    <xdr:to>
      <xdr:col>14</xdr:col>
      <xdr:colOff>673100</xdr:colOff>
      <xdr:row>71</xdr:row>
      <xdr:rowOff>88900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22</xdr:row>
      <xdr:rowOff>88900</xdr:rowOff>
    </xdr:from>
    <xdr:to>
      <xdr:col>14</xdr:col>
      <xdr:colOff>685800</xdr:colOff>
      <xdr:row>24</xdr:row>
      <xdr:rowOff>88900</xdr:rowOff>
    </xdr:to>
    <xdr:sp macro="" textlink="">
      <xdr:nvSpPr>
        <xdr:cNvPr id="3" name="Arredondar Retângulo no Mesmo Canto Later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54000" y="5588000"/>
          <a:ext cx="14782800" cy="381000"/>
        </a:xfrm>
        <a:prstGeom prst="round2SameRect">
          <a:avLst/>
        </a:prstGeom>
        <a:gradFill>
          <a:gsLst>
            <a:gs pos="0">
              <a:srgbClr val="9343D6"/>
            </a:gs>
            <a:gs pos="80000">
              <a:srgbClr val="9343D6"/>
            </a:gs>
            <a:gs pos="100000">
              <a:srgbClr val="9343D6"/>
            </a:gs>
          </a:gsLst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Previsto X Realizado</a:t>
          </a:r>
        </a:p>
      </xdr:txBody>
    </xdr:sp>
    <xdr:clientData/>
  </xdr:twoCellAnchor>
  <xdr:twoCellAnchor>
    <xdr:from>
      <xdr:col>7</xdr:col>
      <xdr:colOff>0</xdr:colOff>
      <xdr:row>5</xdr:row>
      <xdr:rowOff>190499</xdr:rowOff>
    </xdr:from>
    <xdr:to>
      <xdr:col>13</xdr:col>
      <xdr:colOff>571500</xdr:colOff>
      <xdr:row>20</xdr:row>
      <xdr:rowOff>-1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10583</xdr:colOff>
      <xdr:row>0</xdr:row>
      <xdr:rowOff>63500</xdr:rowOff>
    </xdr:from>
    <xdr:to>
      <xdr:col>1</xdr:col>
      <xdr:colOff>1164166</xdr:colOff>
      <xdr:row>1</xdr:row>
      <xdr:rowOff>222250</xdr:rowOff>
    </xdr:to>
    <xdr:sp macro="" textlink="">
      <xdr:nvSpPr>
        <xdr:cNvPr id="6" name="Retângulo de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63500"/>
          <a:ext cx="1153583" cy="349250"/>
        </a:xfrm>
        <a:prstGeom prst="roundRect">
          <a:avLst/>
        </a:prstGeom>
        <a:gradFill>
          <a:gsLst>
            <a:gs pos="1000">
              <a:srgbClr val="9343D6"/>
            </a:gs>
            <a:gs pos="100000">
              <a:srgbClr val="CC99F1"/>
            </a:gs>
            <a:gs pos="35000">
              <a:srgbClr val="AF78FF"/>
            </a:gs>
            <a:gs pos="100000">
              <a:schemeClr val="accent2">
                <a:tint val="15000"/>
                <a:satMod val="350000"/>
              </a:schemeClr>
            </a:gs>
          </a:gsLst>
        </a:gra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9"/>
  <sheetViews>
    <sheetView showGridLines="0" tabSelected="1" zoomScaleNormal="100" workbookViewId="0">
      <selection activeCell="J5" sqref="J5"/>
    </sheetView>
  </sheetViews>
  <sheetFormatPr baseColWidth="10" defaultColWidth="8.83203125" defaultRowHeight="15"/>
  <cols>
    <col min="1" max="1" width="44.33203125" customWidth="1"/>
    <col min="2" max="2" width="23.83203125" style="3" customWidth="1"/>
    <col min="3" max="3" width="9.5" style="4" bestFit="1" customWidth="1"/>
    <col min="4" max="4" width="24" style="3" customWidth="1"/>
    <col min="5" max="5" width="8.6640625" style="4" customWidth="1"/>
    <col min="6" max="6" width="23" style="2" customWidth="1"/>
    <col min="7" max="7" width="27.6640625" style="2" customWidth="1"/>
    <col min="8" max="8" width="33.1640625" style="2" customWidth="1"/>
    <col min="11" max="11" width="0" hidden="1" customWidth="1"/>
  </cols>
  <sheetData>
    <row r="1" spans="1:11" ht="188" customHeight="1">
      <c r="A1" s="103"/>
      <c r="B1" s="103"/>
      <c r="C1" s="103"/>
      <c r="D1" s="103"/>
      <c r="E1" s="103"/>
      <c r="F1" s="103"/>
      <c r="G1" s="103"/>
      <c r="H1" s="103"/>
    </row>
    <row r="2" spans="1:11" ht="11.25" customHeight="1"/>
    <row r="3" spans="1:11">
      <c r="A3" s="5"/>
      <c r="F3" s="6"/>
      <c r="G3" s="6"/>
      <c r="H3" s="6"/>
    </row>
    <row r="4" spans="1:11">
      <c r="A4" s="5"/>
      <c r="F4" s="6"/>
      <c r="G4" s="6"/>
      <c r="H4" s="6"/>
    </row>
    <row r="5" spans="1:11" s="23" customFormat="1" ht="25">
      <c r="A5" s="102" t="s">
        <v>100</v>
      </c>
      <c r="B5" s="73" t="s">
        <v>0</v>
      </c>
      <c r="C5" s="74" t="s">
        <v>29</v>
      </c>
      <c r="D5" s="75" t="s">
        <v>18</v>
      </c>
      <c r="E5" s="22"/>
      <c r="F5" s="76" t="s">
        <v>42</v>
      </c>
      <c r="G5" s="76" t="s">
        <v>43</v>
      </c>
      <c r="H5" s="77" t="s">
        <v>44</v>
      </c>
    </row>
    <row r="6" spans="1:11" s="23" customFormat="1" ht="25">
      <c r="A6" s="102"/>
      <c r="B6" s="24">
        <v>20000</v>
      </c>
      <c r="C6" s="21">
        <f>D6/B6-1</f>
        <v>-0.96</v>
      </c>
      <c r="D6" s="24">
        <f>D21+D36+D54+D61+D71+D86+D92+D99+D114+D130</f>
        <v>800</v>
      </c>
      <c r="E6" s="22"/>
      <c r="F6" s="25">
        <f>F21+F36+F54+F61+F71+F86+F92+F99+F114+F130</f>
        <v>200</v>
      </c>
      <c r="G6" s="25">
        <f>D6-F6</f>
        <v>600</v>
      </c>
      <c r="H6" s="26">
        <f>F6/D6</f>
        <v>0.25</v>
      </c>
    </row>
    <row r="7" spans="1:11" ht="20">
      <c r="A7" s="12"/>
      <c r="B7" s="13"/>
      <c r="C7" s="11"/>
      <c r="D7" s="13"/>
      <c r="E7" s="11"/>
      <c r="F7" s="14"/>
      <c r="G7" s="14"/>
      <c r="H7" s="6"/>
    </row>
    <row r="8" spans="1:11" ht="6" customHeight="1">
      <c r="A8" s="15"/>
      <c r="B8" s="16"/>
      <c r="C8" s="17"/>
      <c r="D8" s="16"/>
      <c r="E8" s="17"/>
      <c r="F8" s="14"/>
      <c r="G8" s="14"/>
      <c r="H8" s="6"/>
    </row>
    <row r="9" spans="1:11" ht="20">
      <c r="A9" s="51"/>
      <c r="B9" s="68" t="s">
        <v>0</v>
      </c>
      <c r="C9" s="69" t="s">
        <v>29</v>
      </c>
      <c r="D9" s="70" t="s">
        <v>18</v>
      </c>
      <c r="E9" s="69" t="s">
        <v>29</v>
      </c>
      <c r="F9" s="71" t="s">
        <v>42</v>
      </c>
      <c r="G9" s="71" t="s">
        <v>43</v>
      </c>
      <c r="H9" s="71" t="s">
        <v>54</v>
      </c>
    </row>
    <row r="10" spans="1:11" ht="20">
      <c r="A10" s="67" t="s">
        <v>1</v>
      </c>
      <c r="B10" s="52"/>
      <c r="C10" s="53"/>
      <c r="D10" s="52"/>
      <c r="E10" s="53"/>
      <c r="F10" s="54"/>
      <c r="G10" s="54"/>
      <c r="H10" s="6"/>
      <c r="K10" t="s">
        <v>119</v>
      </c>
    </row>
    <row r="11" spans="1:11" ht="20">
      <c r="A11" s="10" t="s">
        <v>45</v>
      </c>
      <c r="B11" s="29">
        <v>900</v>
      </c>
      <c r="C11" s="30">
        <f>IF(OR($B$6=0,B11=0),"",B11/$B$6)</f>
        <v>4.4999999999999998E-2</v>
      </c>
      <c r="D11" s="29">
        <v>800</v>
      </c>
      <c r="E11" s="30">
        <f>IF(OR($D$6=0,D11=0),"",D11/$D$6)</f>
        <v>1</v>
      </c>
      <c r="F11" s="31">
        <v>200</v>
      </c>
      <c r="G11" s="32">
        <f>F11-D11</f>
        <v>-600</v>
      </c>
      <c r="H11" s="31" t="s">
        <v>106</v>
      </c>
      <c r="K11" t="s">
        <v>106</v>
      </c>
    </row>
    <row r="12" spans="1:11" ht="20">
      <c r="A12" s="10" t="s">
        <v>2</v>
      </c>
      <c r="B12" s="29"/>
      <c r="C12" s="30"/>
      <c r="D12" s="29"/>
      <c r="E12" s="30" t="str">
        <f t="shared" ref="E12:E17" si="0">IF(OR($D$6=0,D12=0),"",D12/$D$6)</f>
        <v/>
      </c>
      <c r="F12" s="31"/>
      <c r="G12" s="32">
        <f t="shared" ref="G12:G96" si="1">F12-D12</f>
        <v>0</v>
      </c>
      <c r="H12" s="31" t="s">
        <v>107</v>
      </c>
      <c r="K12" t="s">
        <v>120</v>
      </c>
    </row>
    <row r="13" spans="1:11" ht="20">
      <c r="A13" s="10" t="s">
        <v>46</v>
      </c>
      <c r="B13" s="29"/>
      <c r="C13" s="30" t="str">
        <f t="shared" ref="C12:C110" si="2">IF(OR($B$6=0,B13=0),"",B13/$B$6)</f>
        <v/>
      </c>
      <c r="D13" s="29"/>
      <c r="E13" s="30" t="str">
        <f t="shared" si="0"/>
        <v/>
      </c>
      <c r="F13" s="31"/>
      <c r="G13" s="32">
        <f t="shared" si="1"/>
        <v>0</v>
      </c>
      <c r="H13" s="31" t="s">
        <v>112</v>
      </c>
      <c r="K13" t="s">
        <v>107</v>
      </c>
    </row>
    <row r="14" spans="1:11" ht="20">
      <c r="A14" s="10" t="s">
        <v>47</v>
      </c>
      <c r="B14" s="29"/>
      <c r="C14" s="30" t="str">
        <f t="shared" si="2"/>
        <v/>
      </c>
      <c r="D14" s="29"/>
      <c r="E14" s="30" t="str">
        <f t="shared" si="0"/>
        <v/>
      </c>
      <c r="F14" s="31"/>
      <c r="G14" s="32">
        <f t="shared" si="1"/>
        <v>0</v>
      </c>
      <c r="H14" s="31" t="s">
        <v>106</v>
      </c>
      <c r="K14" t="s">
        <v>108</v>
      </c>
    </row>
    <row r="15" spans="1:11" ht="20">
      <c r="A15" s="10" t="s">
        <v>48</v>
      </c>
      <c r="B15" s="29"/>
      <c r="C15" s="30" t="str">
        <f t="shared" si="2"/>
        <v/>
      </c>
      <c r="D15" s="29"/>
      <c r="E15" s="30" t="str">
        <f t="shared" si="0"/>
        <v/>
      </c>
      <c r="F15" s="31"/>
      <c r="G15" s="32">
        <f t="shared" si="1"/>
        <v>0</v>
      </c>
      <c r="H15" s="31" t="s">
        <v>117</v>
      </c>
      <c r="K15" t="s">
        <v>109</v>
      </c>
    </row>
    <row r="16" spans="1:11" ht="20">
      <c r="A16" s="10" t="s">
        <v>49</v>
      </c>
      <c r="B16" s="29"/>
      <c r="C16" s="30" t="str">
        <f t="shared" si="2"/>
        <v/>
      </c>
      <c r="D16" s="29"/>
      <c r="E16" s="30" t="str">
        <f t="shared" si="0"/>
        <v/>
      </c>
      <c r="F16" s="31"/>
      <c r="G16" s="32">
        <f t="shared" si="1"/>
        <v>0</v>
      </c>
      <c r="H16" s="31" t="s">
        <v>119</v>
      </c>
      <c r="K16" t="s">
        <v>110</v>
      </c>
    </row>
    <row r="17" spans="1:11" ht="20">
      <c r="A17" s="10" t="s">
        <v>50</v>
      </c>
      <c r="B17" s="29"/>
      <c r="C17" s="30" t="str">
        <f t="shared" si="2"/>
        <v/>
      </c>
      <c r="D17" s="29"/>
      <c r="E17" s="30" t="str">
        <f t="shared" si="0"/>
        <v/>
      </c>
      <c r="F17" s="31"/>
      <c r="G17" s="32">
        <f t="shared" si="1"/>
        <v>0</v>
      </c>
      <c r="H17" s="31" t="s">
        <v>108</v>
      </c>
      <c r="K17" t="s">
        <v>111</v>
      </c>
    </row>
    <row r="18" spans="1:11" ht="20">
      <c r="A18" s="10" t="s">
        <v>51</v>
      </c>
      <c r="B18" s="29"/>
      <c r="C18" s="30"/>
      <c r="D18" s="29"/>
      <c r="E18" s="30"/>
      <c r="F18" s="31"/>
      <c r="G18" s="32">
        <f t="shared" si="1"/>
        <v>0</v>
      </c>
      <c r="H18" s="31" t="s">
        <v>119</v>
      </c>
      <c r="K18" t="s">
        <v>112</v>
      </c>
    </row>
    <row r="19" spans="1:11" ht="20">
      <c r="A19" s="10" t="s">
        <v>52</v>
      </c>
      <c r="B19" s="29"/>
      <c r="C19" s="30"/>
      <c r="D19" s="29"/>
      <c r="E19" s="30"/>
      <c r="F19" s="31"/>
      <c r="G19" s="32">
        <f t="shared" si="1"/>
        <v>0</v>
      </c>
      <c r="H19" s="31" t="s">
        <v>119</v>
      </c>
      <c r="K19" t="s">
        <v>113</v>
      </c>
    </row>
    <row r="20" spans="1:11" ht="20">
      <c r="A20" s="10" t="s">
        <v>53</v>
      </c>
      <c r="B20" s="29"/>
      <c r="C20" s="30"/>
      <c r="D20" s="29"/>
      <c r="E20" s="30"/>
      <c r="F20" s="31"/>
      <c r="G20" s="32">
        <f t="shared" si="1"/>
        <v>0</v>
      </c>
      <c r="H20" s="31" t="s">
        <v>119</v>
      </c>
      <c r="K20" t="s">
        <v>114</v>
      </c>
    </row>
    <row r="21" spans="1:11" ht="20">
      <c r="A21" s="34" t="s">
        <v>19</v>
      </c>
      <c r="B21" s="35">
        <f>SUM(B9:B17)</f>
        <v>900</v>
      </c>
      <c r="C21" s="36">
        <f t="shared" si="2"/>
        <v>4.4999999999999998E-2</v>
      </c>
      <c r="D21" s="35">
        <f>SUM(D9:D17)</f>
        <v>800</v>
      </c>
      <c r="E21" s="36">
        <f>IF(OR($D$6=0,D21=0),"",D21/$D$6)</f>
        <v>1</v>
      </c>
      <c r="F21" s="37">
        <f>SUM(F11:F20)</f>
        <v>200</v>
      </c>
      <c r="G21" s="38">
        <f t="shared" si="1"/>
        <v>-600</v>
      </c>
      <c r="H21" s="6"/>
      <c r="K21" t="s">
        <v>115</v>
      </c>
    </row>
    <row r="22" spans="1:11" ht="20">
      <c r="A22" s="18"/>
      <c r="B22" s="13"/>
      <c r="C22" s="11"/>
      <c r="D22" s="13"/>
      <c r="E22" s="11"/>
      <c r="F22" s="14"/>
      <c r="G22" s="19"/>
      <c r="H22" s="6"/>
      <c r="K22" t="s">
        <v>116</v>
      </c>
    </row>
    <row r="23" spans="1:11" ht="20">
      <c r="A23" s="72" t="s">
        <v>27</v>
      </c>
      <c r="B23" s="45"/>
      <c r="C23" s="46"/>
      <c r="D23" s="45"/>
      <c r="E23" s="46"/>
      <c r="F23" s="47"/>
      <c r="G23" s="48"/>
      <c r="H23" s="6"/>
      <c r="K23" t="s">
        <v>117</v>
      </c>
    </row>
    <row r="24" spans="1:11" ht="20">
      <c r="A24" s="55" t="s">
        <v>55</v>
      </c>
      <c r="B24" s="49"/>
      <c r="C24" s="50" t="str">
        <f t="shared" si="2"/>
        <v/>
      </c>
      <c r="D24" s="49"/>
      <c r="E24" s="30" t="str">
        <f t="shared" ref="E24:E36" si="3">IF(OR($D$6=0,D24=0),"",D24/$D$6)</f>
        <v/>
      </c>
      <c r="F24" s="31"/>
      <c r="G24" s="32">
        <f t="shared" si="1"/>
        <v>0</v>
      </c>
      <c r="H24" s="31" t="s">
        <v>119</v>
      </c>
      <c r="K24" t="s">
        <v>118</v>
      </c>
    </row>
    <row r="25" spans="1:11" ht="20">
      <c r="A25" s="55" t="s">
        <v>56</v>
      </c>
      <c r="B25" s="49"/>
      <c r="C25" s="50"/>
      <c r="D25" s="49"/>
      <c r="E25" s="30"/>
      <c r="F25" s="31"/>
      <c r="G25" s="32">
        <f t="shared" si="1"/>
        <v>0</v>
      </c>
      <c r="H25" s="31" t="s">
        <v>119</v>
      </c>
    </row>
    <row r="26" spans="1:11" ht="20">
      <c r="A26" s="55" t="s">
        <v>57</v>
      </c>
      <c r="B26" s="49"/>
      <c r="C26" s="50" t="str">
        <f t="shared" si="2"/>
        <v/>
      </c>
      <c r="D26" s="49"/>
      <c r="E26" s="30" t="str">
        <f t="shared" si="3"/>
        <v/>
      </c>
      <c r="F26" s="31"/>
      <c r="G26" s="32">
        <f t="shared" si="1"/>
        <v>0</v>
      </c>
      <c r="H26" s="31" t="s">
        <v>119</v>
      </c>
    </row>
    <row r="27" spans="1:11" ht="20">
      <c r="A27" s="56" t="s">
        <v>58</v>
      </c>
      <c r="B27" s="49"/>
      <c r="C27" s="50" t="str">
        <f t="shared" si="2"/>
        <v/>
      </c>
      <c r="D27" s="49"/>
      <c r="E27" s="30" t="str">
        <f t="shared" si="3"/>
        <v/>
      </c>
      <c r="F27" s="31"/>
      <c r="G27" s="32">
        <f t="shared" si="1"/>
        <v>0</v>
      </c>
      <c r="H27" s="31" t="s">
        <v>119</v>
      </c>
    </row>
    <row r="28" spans="1:11" ht="20">
      <c r="A28" s="56" t="s">
        <v>59</v>
      </c>
      <c r="B28" s="49"/>
      <c r="C28" s="50" t="str">
        <f t="shared" si="2"/>
        <v/>
      </c>
      <c r="D28" s="49"/>
      <c r="E28" s="30" t="str">
        <f t="shared" si="3"/>
        <v/>
      </c>
      <c r="F28" s="31"/>
      <c r="G28" s="32">
        <f t="shared" si="1"/>
        <v>0</v>
      </c>
      <c r="H28" s="31" t="s">
        <v>119</v>
      </c>
    </row>
    <row r="29" spans="1:11" ht="20">
      <c r="A29" s="56" t="s">
        <v>60</v>
      </c>
      <c r="B29" s="49"/>
      <c r="C29" s="50" t="str">
        <f t="shared" si="2"/>
        <v/>
      </c>
      <c r="D29" s="49"/>
      <c r="E29" s="30" t="str">
        <f t="shared" si="3"/>
        <v/>
      </c>
      <c r="F29" s="31"/>
      <c r="G29" s="32">
        <f t="shared" si="1"/>
        <v>0</v>
      </c>
      <c r="H29" s="31" t="s">
        <v>119</v>
      </c>
    </row>
    <row r="30" spans="1:11" ht="20">
      <c r="A30" s="56" t="s">
        <v>28</v>
      </c>
      <c r="B30" s="49"/>
      <c r="C30" s="50" t="str">
        <f t="shared" si="2"/>
        <v/>
      </c>
      <c r="D30" s="49"/>
      <c r="E30" s="30" t="str">
        <f t="shared" si="3"/>
        <v/>
      </c>
      <c r="F30" s="31"/>
      <c r="G30" s="32">
        <f t="shared" si="1"/>
        <v>0</v>
      </c>
      <c r="H30" s="31" t="s">
        <v>119</v>
      </c>
    </row>
    <row r="31" spans="1:11" ht="20">
      <c r="A31" s="56" t="s">
        <v>61</v>
      </c>
      <c r="B31" s="49"/>
      <c r="C31" s="50" t="str">
        <f t="shared" si="2"/>
        <v/>
      </c>
      <c r="D31" s="49"/>
      <c r="E31" s="30" t="str">
        <f t="shared" si="3"/>
        <v/>
      </c>
      <c r="F31" s="31"/>
      <c r="G31" s="32">
        <f t="shared" si="1"/>
        <v>0</v>
      </c>
      <c r="H31" s="31" t="s">
        <v>119</v>
      </c>
    </row>
    <row r="32" spans="1:11" ht="20">
      <c r="A32" s="56" t="s">
        <v>62</v>
      </c>
      <c r="B32" s="49"/>
      <c r="C32" s="50" t="str">
        <f t="shared" si="2"/>
        <v/>
      </c>
      <c r="D32" s="49"/>
      <c r="E32" s="30" t="str">
        <f t="shared" si="3"/>
        <v/>
      </c>
      <c r="F32" s="31"/>
      <c r="G32" s="32">
        <f t="shared" si="1"/>
        <v>0</v>
      </c>
      <c r="H32" s="31" t="s">
        <v>119</v>
      </c>
    </row>
    <row r="33" spans="1:8" ht="20">
      <c r="A33" s="56" t="s">
        <v>63</v>
      </c>
      <c r="B33" s="49"/>
      <c r="C33" s="50" t="str">
        <f t="shared" si="2"/>
        <v/>
      </c>
      <c r="D33" s="49"/>
      <c r="E33" s="30" t="str">
        <f t="shared" si="3"/>
        <v/>
      </c>
      <c r="F33" s="31"/>
      <c r="G33" s="32">
        <f t="shared" si="1"/>
        <v>0</v>
      </c>
      <c r="H33" s="31" t="s">
        <v>119</v>
      </c>
    </row>
    <row r="34" spans="1:8" ht="20">
      <c r="A34" s="56" t="s">
        <v>64</v>
      </c>
      <c r="B34" s="49"/>
      <c r="C34" s="50"/>
      <c r="D34" s="49"/>
      <c r="E34" s="30" t="str">
        <f t="shared" si="3"/>
        <v/>
      </c>
      <c r="F34" s="31"/>
      <c r="G34" s="32">
        <f t="shared" si="1"/>
        <v>0</v>
      </c>
      <c r="H34" s="31" t="s">
        <v>119</v>
      </c>
    </row>
    <row r="35" spans="1:8" ht="20">
      <c r="A35" s="56" t="s">
        <v>26</v>
      </c>
      <c r="B35" s="49"/>
      <c r="C35" s="50" t="str">
        <f t="shared" si="2"/>
        <v/>
      </c>
      <c r="D35" s="49"/>
      <c r="E35" s="30" t="str">
        <f t="shared" si="3"/>
        <v/>
      </c>
      <c r="F35" s="31"/>
      <c r="G35" s="32">
        <f t="shared" si="1"/>
        <v>0</v>
      </c>
      <c r="H35" s="31" t="s">
        <v>119</v>
      </c>
    </row>
    <row r="36" spans="1:8" s="1" customFormat="1" ht="20">
      <c r="A36" s="34" t="s">
        <v>32</v>
      </c>
      <c r="B36" s="35">
        <f>SUM(B24:B35)</f>
        <v>0</v>
      </c>
      <c r="C36" s="36" t="str">
        <f t="shared" si="2"/>
        <v/>
      </c>
      <c r="D36" s="35">
        <f>SUM(D24:D35)</f>
        <v>0</v>
      </c>
      <c r="E36" s="36" t="str">
        <f t="shared" si="3"/>
        <v/>
      </c>
      <c r="F36" s="37">
        <f>SUM(F24:F35)</f>
        <v>0</v>
      </c>
      <c r="G36" s="38">
        <f t="shared" si="1"/>
        <v>0</v>
      </c>
      <c r="H36" s="9"/>
    </row>
    <row r="37" spans="1:8" s="1" customFormat="1" ht="20">
      <c r="A37" s="62"/>
      <c r="B37" s="63"/>
      <c r="C37" s="64"/>
      <c r="D37" s="63"/>
      <c r="E37" s="64"/>
      <c r="F37" s="65"/>
      <c r="G37" s="66"/>
      <c r="H37" s="9"/>
    </row>
    <row r="38" spans="1:8" ht="20">
      <c r="A38" s="72" t="s">
        <v>85</v>
      </c>
      <c r="B38" s="45"/>
      <c r="C38" s="46"/>
      <c r="D38" s="45"/>
      <c r="E38" s="46"/>
      <c r="F38" s="47"/>
      <c r="G38" s="48"/>
      <c r="H38" s="6"/>
    </row>
    <row r="39" spans="1:8" ht="20">
      <c r="A39" s="55" t="s">
        <v>86</v>
      </c>
      <c r="B39" s="49"/>
      <c r="C39" s="50" t="str">
        <f t="shared" ref="C39:C45" si="4">IF(OR($B$6=0,B39=0),"",B39/$B$6)</f>
        <v/>
      </c>
      <c r="D39" s="49"/>
      <c r="E39" s="30" t="str">
        <f t="shared" ref="E39:E47" si="5">IF(OR($D$6=0,D39=0),"",D39/$D$6)</f>
        <v/>
      </c>
      <c r="F39" s="31"/>
      <c r="G39" s="32">
        <f t="shared" ref="G39:G47" si="6">F39-D39</f>
        <v>0</v>
      </c>
      <c r="H39" s="31" t="s">
        <v>119</v>
      </c>
    </row>
    <row r="40" spans="1:8" ht="20">
      <c r="A40" s="55" t="s">
        <v>87</v>
      </c>
      <c r="B40" s="49"/>
      <c r="C40" s="50" t="str">
        <f t="shared" si="4"/>
        <v/>
      </c>
      <c r="D40" s="49"/>
      <c r="E40" s="30" t="str">
        <f t="shared" si="5"/>
        <v/>
      </c>
      <c r="F40" s="31"/>
      <c r="G40" s="32">
        <f t="shared" si="6"/>
        <v>0</v>
      </c>
      <c r="H40" s="31" t="s">
        <v>119</v>
      </c>
    </row>
    <row r="41" spans="1:8" ht="20">
      <c r="A41" s="55" t="s">
        <v>88</v>
      </c>
      <c r="B41" s="49"/>
      <c r="C41" s="50" t="str">
        <f t="shared" si="4"/>
        <v/>
      </c>
      <c r="D41" s="49"/>
      <c r="E41" s="30" t="str">
        <f t="shared" si="5"/>
        <v/>
      </c>
      <c r="F41" s="31"/>
      <c r="G41" s="32">
        <f t="shared" si="6"/>
        <v>0</v>
      </c>
      <c r="H41" s="31" t="s">
        <v>119</v>
      </c>
    </row>
    <row r="42" spans="1:8" ht="20">
      <c r="A42" s="56" t="s">
        <v>89</v>
      </c>
      <c r="B42" s="49"/>
      <c r="C42" s="50" t="str">
        <f t="shared" si="4"/>
        <v/>
      </c>
      <c r="D42" s="49"/>
      <c r="E42" s="30" t="str">
        <f t="shared" si="5"/>
        <v/>
      </c>
      <c r="F42" s="31"/>
      <c r="G42" s="32">
        <f t="shared" si="6"/>
        <v>0</v>
      </c>
      <c r="H42" s="31" t="s">
        <v>119</v>
      </c>
    </row>
    <row r="43" spans="1:8" ht="20">
      <c r="A43" s="56" t="s">
        <v>90</v>
      </c>
      <c r="B43" s="49"/>
      <c r="C43" s="50" t="str">
        <f t="shared" si="4"/>
        <v/>
      </c>
      <c r="D43" s="49"/>
      <c r="E43" s="30" t="str">
        <f t="shared" si="5"/>
        <v/>
      </c>
      <c r="F43" s="31"/>
      <c r="G43" s="32">
        <f t="shared" si="6"/>
        <v>0</v>
      </c>
      <c r="H43" s="31" t="s">
        <v>119</v>
      </c>
    </row>
    <row r="44" spans="1:8" ht="20">
      <c r="A44" s="56" t="s">
        <v>91</v>
      </c>
      <c r="B44" s="49"/>
      <c r="C44" s="50" t="str">
        <f t="shared" si="4"/>
        <v/>
      </c>
      <c r="D44" s="49"/>
      <c r="E44" s="30" t="str">
        <f t="shared" si="5"/>
        <v/>
      </c>
      <c r="F44" s="31"/>
      <c r="G44" s="32">
        <f t="shared" si="6"/>
        <v>0</v>
      </c>
      <c r="H44" s="31" t="s">
        <v>119</v>
      </c>
    </row>
    <row r="45" spans="1:8" ht="20">
      <c r="A45" s="56" t="s">
        <v>92</v>
      </c>
      <c r="B45" s="49"/>
      <c r="C45" s="50" t="str">
        <f t="shared" si="4"/>
        <v/>
      </c>
      <c r="D45" s="49"/>
      <c r="E45" s="30" t="str">
        <f t="shared" si="5"/>
        <v/>
      </c>
      <c r="F45" s="31"/>
      <c r="G45" s="32">
        <f t="shared" si="6"/>
        <v>0</v>
      </c>
      <c r="H45" s="31" t="s">
        <v>119</v>
      </c>
    </row>
    <row r="46" spans="1:8" ht="20">
      <c r="A46" s="56" t="s">
        <v>26</v>
      </c>
      <c r="B46" s="49"/>
      <c r="C46" s="50" t="str">
        <f t="shared" ref="C46:C47" si="7">IF(OR($B$6=0,B46=0),"",B46/$B$6)</f>
        <v/>
      </c>
      <c r="D46" s="49"/>
      <c r="E46" s="30" t="str">
        <f t="shared" si="5"/>
        <v/>
      </c>
      <c r="F46" s="31"/>
      <c r="G46" s="32">
        <f t="shared" si="6"/>
        <v>0</v>
      </c>
      <c r="H46" s="31" t="s">
        <v>119</v>
      </c>
    </row>
    <row r="47" spans="1:8" s="1" customFormat="1" ht="20">
      <c r="A47" s="34" t="s">
        <v>93</v>
      </c>
      <c r="B47" s="35">
        <f>SUM(B39:B46)</f>
        <v>0</v>
      </c>
      <c r="C47" s="36" t="str">
        <f t="shared" si="7"/>
        <v/>
      </c>
      <c r="D47" s="35">
        <f>SUM(D39:D46)</f>
        <v>0</v>
      </c>
      <c r="E47" s="36" t="str">
        <f t="shared" si="5"/>
        <v/>
      </c>
      <c r="F47" s="37">
        <f>SUM(F39:F46)</f>
        <v>0</v>
      </c>
      <c r="G47" s="38">
        <f t="shared" si="6"/>
        <v>0</v>
      </c>
      <c r="H47" s="9"/>
    </row>
    <row r="48" spans="1:8" ht="20">
      <c r="A48" s="18"/>
      <c r="B48" s="41"/>
      <c r="C48" s="42"/>
      <c r="D48" s="41"/>
      <c r="E48" s="11"/>
      <c r="F48" s="14"/>
      <c r="G48" s="19"/>
      <c r="H48" s="6"/>
    </row>
    <row r="49" spans="1:8" ht="20">
      <c r="A49" s="72" t="s">
        <v>20</v>
      </c>
      <c r="B49" s="57"/>
      <c r="C49" s="58"/>
      <c r="D49" s="57"/>
      <c r="E49" s="46"/>
      <c r="F49" s="47"/>
      <c r="G49" s="48"/>
      <c r="H49" s="6"/>
    </row>
    <row r="50" spans="1:8" ht="20">
      <c r="A50" s="28" t="s">
        <v>69</v>
      </c>
      <c r="B50" s="49"/>
      <c r="C50" s="50" t="str">
        <f t="shared" si="2"/>
        <v/>
      </c>
      <c r="D50" s="49"/>
      <c r="E50" s="30" t="str">
        <f t="shared" ref="E50:E54" si="8">IF(OR($D$6=0,D50=0),"",D50/$D$6)</f>
        <v/>
      </c>
      <c r="F50" s="31"/>
      <c r="G50" s="32">
        <f t="shared" si="1"/>
        <v>0</v>
      </c>
      <c r="H50" s="31" t="s">
        <v>119</v>
      </c>
    </row>
    <row r="51" spans="1:8" ht="20">
      <c r="A51" s="28" t="s">
        <v>70</v>
      </c>
      <c r="B51" s="49"/>
      <c r="C51" s="50"/>
      <c r="D51" s="49"/>
      <c r="E51" s="30"/>
      <c r="F51" s="31"/>
      <c r="G51" s="32">
        <f t="shared" si="1"/>
        <v>0</v>
      </c>
      <c r="H51" s="31" t="s">
        <v>119</v>
      </c>
    </row>
    <row r="52" spans="1:8" ht="20">
      <c r="A52" s="28" t="s">
        <v>71</v>
      </c>
      <c r="B52" s="49"/>
      <c r="C52" s="50"/>
      <c r="D52" s="49"/>
      <c r="E52" s="30"/>
      <c r="F52" s="31"/>
      <c r="G52" s="32">
        <f t="shared" si="1"/>
        <v>0</v>
      </c>
      <c r="H52" s="31" t="s">
        <v>119</v>
      </c>
    </row>
    <row r="53" spans="1:8" ht="20">
      <c r="A53" s="28" t="s">
        <v>72</v>
      </c>
      <c r="B53" s="49"/>
      <c r="C53" s="50" t="str">
        <f t="shared" si="2"/>
        <v/>
      </c>
      <c r="D53" s="49"/>
      <c r="E53" s="30" t="str">
        <f t="shared" si="8"/>
        <v/>
      </c>
      <c r="F53" s="31"/>
      <c r="G53" s="32">
        <f t="shared" si="1"/>
        <v>0</v>
      </c>
      <c r="H53" s="31" t="s">
        <v>119</v>
      </c>
    </row>
    <row r="54" spans="1:8" ht="20">
      <c r="A54" s="34" t="s">
        <v>33</v>
      </c>
      <c r="B54" s="35">
        <f>SUM(B50:B53)</f>
        <v>0</v>
      </c>
      <c r="C54" s="36" t="str">
        <f t="shared" si="2"/>
        <v/>
      </c>
      <c r="D54" s="35">
        <f>SUM(D50:D53)</f>
        <v>0</v>
      </c>
      <c r="E54" s="36" t="str">
        <f t="shared" si="8"/>
        <v/>
      </c>
      <c r="F54" s="37">
        <f>SUM(F50:F53)</f>
        <v>0</v>
      </c>
      <c r="G54" s="38">
        <f t="shared" si="1"/>
        <v>0</v>
      </c>
      <c r="H54" s="6"/>
    </row>
    <row r="55" spans="1:8" ht="20">
      <c r="A55" s="20"/>
      <c r="B55" s="39"/>
      <c r="C55" s="40"/>
      <c r="D55" s="39"/>
      <c r="E55" s="11"/>
      <c r="F55" s="14"/>
      <c r="G55" s="19"/>
      <c r="H55" s="6"/>
    </row>
    <row r="56" spans="1:8" ht="20">
      <c r="A56" s="72" t="s">
        <v>21</v>
      </c>
      <c r="B56" s="57"/>
      <c r="C56" s="58"/>
      <c r="D56" s="57"/>
      <c r="E56" s="46"/>
      <c r="F56" s="47"/>
      <c r="G56" s="48"/>
      <c r="H56" s="6"/>
    </row>
    <row r="57" spans="1:8" ht="20">
      <c r="A57" s="28" t="s">
        <v>3</v>
      </c>
      <c r="B57" s="49"/>
      <c r="C57" s="50" t="str">
        <f t="shared" si="2"/>
        <v/>
      </c>
      <c r="D57" s="49"/>
      <c r="E57" s="30" t="str">
        <f t="shared" ref="E57:E61" si="9">IF(OR($D$6=0,D57=0),"",D57/$D$6)</f>
        <v/>
      </c>
      <c r="F57" s="31"/>
      <c r="G57" s="32">
        <f t="shared" si="1"/>
        <v>0</v>
      </c>
      <c r="H57" s="31" t="s">
        <v>119</v>
      </c>
    </row>
    <row r="58" spans="1:8" ht="20">
      <c r="A58" s="28" t="s">
        <v>4</v>
      </c>
      <c r="B58" s="49"/>
      <c r="C58" s="50" t="str">
        <f t="shared" si="2"/>
        <v/>
      </c>
      <c r="D58" s="49"/>
      <c r="E58" s="30" t="str">
        <f t="shared" si="9"/>
        <v/>
      </c>
      <c r="F58" s="31"/>
      <c r="G58" s="32">
        <f t="shared" si="1"/>
        <v>0</v>
      </c>
      <c r="H58" s="31" t="s">
        <v>119</v>
      </c>
    </row>
    <row r="59" spans="1:8" ht="20">
      <c r="A59" s="28" t="s">
        <v>5</v>
      </c>
      <c r="B59" s="49"/>
      <c r="C59" s="50"/>
      <c r="D59" s="49"/>
      <c r="E59" s="30" t="str">
        <f t="shared" si="9"/>
        <v/>
      </c>
      <c r="F59" s="31"/>
      <c r="G59" s="32">
        <f t="shared" si="1"/>
        <v>0</v>
      </c>
      <c r="H59" s="31" t="s">
        <v>119</v>
      </c>
    </row>
    <row r="60" spans="1:8" ht="20">
      <c r="A60" s="28" t="s">
        <v>26</v>
      </c>
      <c r="B60" s="49"/>
      <c r="C60" s="50" t="str">
        <f t="shared" si="2"/>
        <v/>
      </c>
      <c r="D60" s="49"/>
      <c r="E60" s="30" t="str">
        <f t="shared" si="9"/>
        <v/>
      </c>
      <c r="F60" s="31"/>
      <c r="G60" s="32">
        <f t="shared" si="1"/>
        <v>0</v>
      </c>
      <c r="H60" s="31" t="s">
        <v>119</v>
      </c>
    </row>
    <row r="61" spans="1:8" ht="20">
      <c r="A61" s="34" t="s">
        <v>34</v>
      </c>
      <c r="B61" s="35">
        <f>SUM(B57:B60)</f>
        <v>0</v>
      </c>
      <c r="C61" s="36" t="str">
        <f t="shared" si="2"/>
        <v/>
      </c>
      <c r="D61" s="35">
        <f>SUM(D57:D60)</f>
        <v>0</v>
      </c>
      <c r="E61" s="36" t="str">
        <f t="shared" si="9"/>
        <v/>
      </c>
      <c r="F61" s="37">
        <f>SUM(F57:F60)</f>
        <v>0</v>
      </c>
      <c r="G61" s="38">
        <f t="shared" si="1"/>
        <v>0</v>
      </c>
      <c r="H61" s="6"/>
    </row>
    <row r="62" spans="1:8" ht="20">
      <c r="A62" s="62"/>
      <c r="B62" s="63"/>
      <c r="C62" s="64"/>
      <c r="D62" s="63"/>
      <c r="E62" s="64"/>
      <c r="F62" s="65"/>
      <c r="G62" s="66"/>
      <c r="H62" s="6"/>
    </row>
    <row r="63" spans="1:8" ht="20">
      <c r="A63" s="78" t="s">
        <v>65</v>
      </c>
      <c r="B63" s="57"/>
      <c r="C63" s="58"/>
      <c r="D63" s="57"/>
      <c r="E63" s="46"/>
      <c r="F63" s="47"/>
      <c r="G63" s="48"/>
      <c r="H63" s="6"/>
    </row>
    <row r="64" spans="1:8" ht="20">
      <c r="A64" s="28" t="s">
        <v>67</v>
      </c>
      <c r="B64" s="59"/>
      <c r="C64" s="50"/>
      <c r="D64" s="49"/>
      <c r="E64" s="30"/>
      <c r="F64" s="31"/>
      <c r="G64" s="32">
        <f t="shared" ref="G64:G65" si="10">F64-D64</f>
        <v>0</v>
      </c>
      <c r="H64" s="31" t="s">
        <v>119</v>
      </c>
    </row>
    <row r="65" spans="1:8" ht="20">
      <c r="A65" s="34" t="s">
        <v>66</v>
      </c>
      <c r="B65" s="35">
        <f>SUM(B63:B64)</f>
        <v>0</v>
      </c>
      <c r="C65" s="36" t="str">
        <f t="shared" ref="C64:C65" si="11">IF(OR($B$6=0,B65=0),"",B65/$B$6)</f>
        <v/>
      </c>
      <c r="D65" s="35">
        <f>SUM(D61:D64)</f>
        <v>0</v>
      </c>
      <c r="E65" s="36" t="str">
        <f t="shared" ref="E64:E65" si="12">IF(OR($D$6=0,D65=0),"",D65/$D$6)</f>
        <v/>
      </c>
      <c r="F65" s="37">
        <f>SUM(F63:F64)</f>
        <v>0</v>
      </c>
      <c r="G65" s="38">
        <f t="shared" si="10"/>
        <v>0</v>
      </c>
      <c r="H65" s="6"/>
    </row>
    <row r="66" spans="1:8" ht="20">
      <c r="A66" s="20"/>
      <c r="B66" s="39"/>
      <c r="C66" s="40"/>
      <c r="D66" s="39"/>
      <c r="E66" s="11"/>
      <c r="F66" s="14"/>
      <c r="G66" s="19"/>
      <c r="H66" s="6"/>
    </row>
    <row r="67" spans="1:8" ht="20">
      <c r="A67" s="72" t="s">
        <v>22</v>
      </c>
      <c r="B67" s="57"/>
      <c r="C67" s="58"/>
      <c r="D67" s="57"/>
      <c r="E67" s="46"/>
      <c r="F67" s="47"/>
      <c r="G67" s="48"/>
      <c r="H67" s="6"/>
    </row>
    <row r="68" spans="1:8" ht="20">
      <c r="A68" s="28" t="s">
        <v>6</v>
      </c>
      <c r="B68" s="59"/>
      <c r="C68" s="50"/>
      <c r="D68" s="49"/>
      <c r="E68" s="30" t="str">
        <f t="shared" ref="E68:E71" si="13">IF(OR($D$6=0,D68=0),"",D68/$D$6)</f>
        <v/>
      </c>
      <c r="F68" s="31"/>
      <c r="G68" s="32">
        <f t="shared" si="1"/>
        <v>0</v>
      </c>
      <c r="H68" s="31" t="s">
        <v>119</v>
      </c>
    </row>
    <row r="69" spans="1:8" ht="20">
      <c r="A69" s="28" t="s">
        <v>7</v>
      </c>
      <c r="B69" s="59"/>
      <c r="C69" s="50"/>
      <c r="D69" s="49"/>
      <c r="E69" s="30" t="str">
        <f t="shared" si="13"/>
        <v/>
      </c>
      <c r="F69" s="31"/>
      <c r="G69" s="32">
        <f t="shared" si="1"/>
        <v>0</v>
      </c>
      <c r="H69" s="31" t="s">
        <v>119</v>
      </c>
    </row>
    <row r="70" spans="1:8" ht="20">
      <c r="A70" s="28" t="s">
        <v>26</v>
      </c>
      <c r="B70" s="59"/>
      <c r="C70" s="50" t="str">
        <f t="shared" si="2"/>
        <v/>
      </c>
      <c r="D70" s="49"/>
      <c r="E70" s="30" t="str">
        <f t="shared" si="13"/>
        <v/>
      </c>
      <c r="F70" s="31"/>
      <c r="G70" s="32">
        <f t="shared" si="1"/>
        <v>0</v>
      </c>
      <c r="H70" s="31" t="s">
        <v>119</v>
      </c>
    </row>
    <row r="71" spans="1:8" ht="20">
      <c r="A71" s="34" t="s">
        <v>35</v>
      </c>
      <c r="B71" s="60">
        <f>SUM(B68:B70)</f>
        <v>0</v>
      </c>
      <c r="C71" s="36" t="str">
        <f t="shared" si="2"/>
        <v/>
      </c>
      <c r="D71" s="35">
        <f>SUM(D68:D70)</f>
        <v>0</v>
      </c>
      <c r="E71" s="36" t="str">
        <f t="shared" si="13"/>
        <v/>
      </c>
      <c r="F71" s="37">
        <f>SUM(F68:F70)</f>
        <v>0</v>
      </c>
      <c r="G71" s="38">
        <f t="shared" si="1"/>
        <v>0</v>
      </c>
      <c r="H71" s="6"/>
    </row>
    <row r="72" spans="1:8" ht="20">
      <c r="A72" s="62"/>
      <c r="B72" s="63"/>
      <c r="C72" s="64"/>
      <c r="D72" s="63"/>
      <c r="E72" s="64"/>
      <c r="F72" s="65"/>
      <c r="G72" s="66"/>
      <c r="H72" s="6"/>
    </row>
    <row r="73" spans="1:8" ht="20">
      <c r="A73" s="72" t="s">
        <v>94</v>
      </c>
      <c r="B73" s="57"/>
      <c r="C73" s="58"/>
      <c r="D73" s="57"/>
      <c r="E73" s="46"/>
      <c r="F73" s="47"/>
      <c r="G73" s="48"/>
      <c r="H73" s="6"/>
    </row>
    <row r="74" spans="1:8" ht="20">
      <c r="A74" s="28" t="s">
        <v>95</v>
      </c>
      <c r="B74" s="59"/>
      <c r="C74" s="50"/>
      <c r="D74" s="49"/>
      <c r="E74" s="30"/>
      <c r="F74" s="31"/>
      <c r="G74" s="32">
        <f t="shared" ref="G74:G76" si="14">F74-D74</f>
        <v>0</v>
      </c>
      <c r="H74" s="31" t="s">
        <v>119</v>
      </c>
    </row>
    <row r="75" spans="1:8" ht="20">
      <c r="A75" s="28" t="s">
        <v>96</v>
      </c>
      <c r="B75" s="59"/>
      <c r="C75" s="50"/>
      <c r="D75" s="49"/>
      <c r="E75" s="30"/>
      <c r="F75" s="31"/>
      <c r="G75" s="32">
        <f t="shared" si="14"/>
        <v>0</v>
      </c>
      <c r="H75" s="31" t="s">
        <v>119</v>
      </c>
    </row>
    <row r="76" spans="1:8" ht="20">
      <c r="A76" s="34" t="s">
        <v>99</v>
      </c>
      <c r="B76" s="35">
        <f>SUM(B74:B75)</f>
        <v>0</v>
      </c>
      <c r="C76" s="36" t="str">
        <f t="shared" ref="C74:C76" si="15">IF(OR($B$6=0,B76=0),"",B76/$B$6)</f>
        <v/>
      </c>
      <c r="D76" s="35">
        <f>SUM(D74:D75)</f>
        <v>0</v>
      </c>
      <c r="E76" s="36" t="str">
        <f t="shared" ref="E74:E76" si="16">IF(OR($D$6=0,D76=0),"",D76/$D$6)</f>
        <v/>
      </c>
      <c r="F76" s="37">
        <f>SUM(F74:F75)</f>
        <v>0</v>
      </c>
      <c r="G76" s="38">
        <f t="shared" si="14"/>
        <v>0</v>
      </c>
      <c r="H76" s="6"/>
    </row>
    <row r="77" spans="1:8" ht="20">
      <c r="A77" s="20"/>
      <c r="B77" s="41"/>
      <c r="C77" s="42"/>
      <c r="D77" s="41"/>
      <c r="E77" s="11"/>
      <c r="F77" s="14"/>
      <c r="G77" s="19"/>
      <c r="H77" s="6"/>
    </row>
    <row r="78" spans="1:8" ht="20">
      <c r="A78" s="72" t="s">
        <v>73</v>
      </c>
      <c r="B78" s="57"/>
      <c r="C78" s="58"/>
      <c r="D78" s="57"/>
      <c r="E78" s="46"/>
      <c r="F78" s="27"/>
      <c r="G78" s="61"/>
      <c r="H78" s="6"/>
    </row>
    <row r="79" spans="1:8" ht="20">
      <c r="A79" s="28" t="s">
        <v>74</v>
      </c>
      <c r="B79" s="49"/>
      <c r="C79" s="50"/>
      <c r="D79" s="49"/>
      <c r="E79" s="30" t="str">
        <f t="shared" ref="E79:E86" si="17">IF(OR($D$6=0,D79=0),"",D79/$D$6)</f>
        <v/>
      </c>
      <c r="F79" s="31"/>
      <c r="G79" s="32">
        <f t="shared" si="1"/>
        <v>0</v>
      </c>
      <c r="H79" s="31" t="s">
        <v>119</v>
      </c>
    </row>
    <row r="80" spans="1:8" ht="20">
      <c r="A80" s="28" t="s">
        <v>75</v>
      </c>
      <c r="B80" s="49"/>
      <c r="C80" s="50" t="str">
        <f t="shared" si="2"/>
        <v/>
      </c>
      <c r="D80" s="49"/>
      <c r="E80" s="30" t="str">
        <f t="shared" si="17"/>
        <v/>
      </c>
      <c r="F80" s="31"/>
      <c r="G80" s="32">
        <f t="shared" si="1"/>
        <v>0</v>
      </c>
      <c r="H80" s="31" t="s">
        <v>119</v>
      </c>
    </row>
    <row r="81" spans="1:8" ht="20">
      <c r="A81" s="28" t="s">
        <v>76</v>
      </c>
      <c r="B81" s="49"/>
      <c r="C81" s="50" t="str">
        <f t="shared" si="2"/>
        <v/>
      </c>
      <c r="D81" s="49"/>
      <c r="E81" s="30" t="str">
        <f t="shared" si="17"/>
        <v/>
      </c>
      <c r="F81" s="31"/>
      <c r="G81" s="32">
        <f t="shared" si="1"/>
        <v>0</v>
      </c>
      <c r="H81" s="31" t="s">
        <v>119</v>
      </c>
    </row>
    <row r="82" spans="1:8" ht="20">
      <c r="A82" s="28" t="s">
        <v>9</v>
      </c>
      <c r="B82" s="49"/>
      <c r="C82" s="50" t="str">
        <f t="shared" si="2"/>
        <v/>
      </c>
      <c r="D82" s="49"/>
      <c r="E82" s="30" t="str">
        <f t="shared" si="17"/>
        <v/>
      </c>
      <c r="F82" s="31"/>
      <c r="G82" s="32">
        <f t="shared" si="1"/>
        <v>0</v>
      </c>
      <c r="H82" s="31" t="s">
        <v>119</v>
      </c>
    </row>
    <row r="83" spans="1:8" ht="20">
      <c r="A83" s="28" t="s">
        <v>77</v>
      </c>
      <c r="B83" s="49"/>
      <c r="C83" s="50" t="str">
        <f t="shared" si="2"/>
        <v/>
      </c>
      <c r="D83" s="49"/>
      <c r="E83" s="30" t="str">
        <f t="shared" si="17"/>
        <v/>
      </c>
      <c r="F83" s="31"/>
      <c r="G83" s="32">
        <f t="shared" si="1"/>
        <v>0</v>
      </c>
      <c r="H83" s="31" t="s">
        <v>119</v>
      </c>
    </row>
    <row r="84" spans="1:8" ht="20">
      <c r="A84" s="28" t="s">
        <v>8</v>
      </c>
      <c r="B84" s="49"/>
      <c r="C84" s="50"/>
      <c r="D84" s="49"/>
      <c r="E84" s="30"/>
      <c r="F84" s="31"/>
      <c r="G84" s="32">
        <f t="shared" si="1"/>
        <v>0</v>
      </c>
      <c r="H84" s="31" t="s">
        <v>119</v>
      </c>
    </row>
    <row r="85" spans="1:8" ht="20">
      <c r="A85" s="28" t="s">
        <v>26</v>
      </c>
      <c r="B85" s="49"/>
      <c r="C85" s="50" t="str">
        <f t="shared" si="2"/>
        <v/>
      </c>
      <c r="D85" s="49"/>
      <c r="E85" s="30" t="str">
        <f t="shared" si="17"/>
        <v/>
      </c>
      <c r="F85" s="31"/>
      <c r="G85" s="32">
        <f t="shared" si="1"/>
        <v>0</v>
      </c>
      <c r="H85" s="31" t="s">
        <v>119</v>
      </c>
    </row>
    <row r="86" spans="1:8" ht="20">
      <c r="A86" s="34" t="s">
        <v>98</v>
      </c>
      <c r="B86" s="35">
        <f>SUM(B79:B85)</f>
        <v>0</v>
      </c>
      <c r="C86" s="36" t="str">
        <f t="shared" si="2"/>
        <v/>
      </c>
      <c r="D86" s="35">
        <f>SUM(D79:D85)</f>
        <v>0</v>
      </c>
      <c r="E86" s="36" t="str">
        <f t="shared" si="17"/>
        <v/>
      </c>
      <c r="F86" s="37">
        <f>SUM(F79:F85)</f>
        <v>0</v>
      </c>
      <c r="G86" s="38">
        <f t="shared" si="1"/>
        <v>0</v>
      </c>
      <c r="H86" s="6"/>
    </row>
    <row r="87" spans="1:8" ht="20">
      <c r="A87" s="20"/>
      <c r="B87" s="41"/>
      <c r="C87" s="42"/>
      <c r="D87" s="41"/>
      <c r="E87" s="11"/>
      <c r="F87" s="14"/>
      <c r="G87" s="19"/>
      <c r="H87" s="6"/>
    </row>
    <row r="88" spans="1:8" ht="20">
      <c r="A88" s="72" t="s">
        <v>97</v>
      </c>
      <c r="B88" s="57"/>
      <c r="C88" s="58"/>
      <c r="D88" s="57"/>
      <c r="E88" s="46"/>
      <c r="F88" s="47"/>
      <c r="G88" s="48"/>
      <c r="H88" s="6"/>
    </row>
    <row r="89" spans="1:8" ht="20">
      <c r="A89" s="28" t="s">
        <v>10</v>
      </c>
      <c r="B89" s="49"/>
      <c r="C89" s="50"/>
      <c r="D89" s="49"/>
      <c r="E89" s="30" t="str">
        <f t="shared" ref="E89:E92" si="18">IF(OR($D$6=0,D89=0),"",D89/$D$6)</f>
        <v/>
      </c>
      <c r="F89" s="31"/>
      <c r="G89" s="32">
        <f t="shared" si="1"/>
        <v>0</v>
      </c>
      <c r="H89" s="31" t="s">
        <v>119</v>
      </c>
    </row>
    <row r="90" spans="1:8" ht="20">
      <c r="A90" s="28" t="s">
        <v>11</v>
      </c>
      <c r="B90" s="49"/>
      <c r="C90" s="50"/>
      <c r="D90" s="49"/>
      <c r="E90" s="30" t="str">
        <f t="shared" si="18"/>
        <v/>
      </c>
      <c r="F90" s="31"/>
      <c r="G90" s="32">
        <f t="shared" si="1"/>
        <v>0</v>
      </c>
      <c r="H90" s="31" t="s">
        <v>119</v>
      </c>
    </row>
    <row r="91" spans="1:8" ht="20">
      <c r="A91" s="28" t="s">
        <v>26</v>
      </c>
      <c r="B91" s="49"/>
      <c r="C91" s="50" t="str">
        <f t="shared" si="2"/>
        <v/>
      </c>
      <c r="D91" s="49"/>
      <c r="E91" s="30" t="str">
        <f t="shared" si="18"/>
        <v/>
      </c>
      <c r="F91" s="31"/>
      <c r="G91" s="32">
        <f t="shared" si="1"/>
        <v>0</v>
      </c>
      <c r="H91" s="31" t="s">
        <v>119</v>
      </c>
    </row>
    <row r="92" spans="1:8" ht="20">
      <c r="A92" s="34" t="s">
        <v>39</v>
      </c>
      <c r="B92" s="35">
        <f>SUM(B89:B91)</f>
        <v>0</v>
      </c>
      <c r="C92" s="36" t="str">
        <f t="shared" si="2"/>
        <v/>
      </c>
      <c r="D92" s="35">
        <f>SUM(D89:D91)</f>
        <v>0</v>
      </c>
      <c r="E92" s="36" t="str">
        <f t="shared" si="18"/>
        <v/>
      </c>
      <c r="F92" s="37">
        <f>SUM(F89:F91)</f>
        <v>0</v>
      </c>
      <c r="G92" s="38">
        <f t="shared" si="1"/>
        <v>0</v>
      </c>
      <c r="H92" s="6"/>
    </row>
    <row r="93" spans="1:8" ht="20">
      <c r="A93" s="20"/>
      <c r="B93" s="41"/>
      <c r="C93" s="42"/>
      <c r="D93" s="41"/>
      <c r="E93" s="11"/>
      <c r="F93" s="14"/>
      <c r="G93" s="19"/>
      <c r="H93" s="6"/>
    </row>
    <row r="94" spans="1:8" ht="20">
      <c r="A94" s="72" t="s">
        <v>24</v>
      </c>
      <c r="B94" s="57"/>
      <c r="C94" s="58"/>
      <c r="D94" s="57"/>
      <c r="E94" s="46"/>
      <c r="F94" s="47"/>
      <c r="G94" s="48"/>
      <c r="H94" s="6"/>
    </row>
    <row r="95" spans="1:8" ht="20">
      <c r="A95" s="28" t="s">
        <v>12</v>
      </c>
      <c r="B95" s="49"/>
      <c r="C95" s="50"/>
      <c r="D95" s="49"/>
      <c r="E95" s="30" t="str">
        <f t="shared" ref="E95:E99" si="19">IF(OR($D$6=0,D95=0),"",D95/$D$6)</f>
        <v/>
      </c>
      <c r="F95" s="31"/>
      <c r="G95" s="32">
        <f t="shared" si="1"/>
        <v>0</v>
      </c>
      <c r="H95" s="31" t="s">
        <v>119</v>
      </c>
    </row>
    <row r="96" spans="1:8" ht="20">
      <c r="A96" s="28" t="s">
        <v>13</v>
      </c>
      <c r="B96" s="49"/>
      <c r="C96" s="50"/>
      <c r="D96" s="49"/>
      <c r="E96" s="30" t="str">
        <f t="shared" si="19"/>
        <v/>
      </c>
      <c r="F96" s="31"/>
      <c r="G96" s="32">
        <f t="shared" si="1"/>
        <v>0</v>
      </c>
      <c r="H96" s="31" t="s">
        <v>119</v>
      </c>
    </row>
    <row r="97" spans="1:8" ht="20">
      <c r="A97" s="28" t="s">
        <v>14</v>
      </c>
      <c r="B97" s="49"/>
      <c r="C97" s="50"/>
      <c r="D97" s="49"/>
      <c r="E97" s="30" t="str">
        <f t="shared" si="19"/>
        <v/>
      </c>
      <c r="F97" s="31"/>
      <c r="G97" s="32">
        <f t="shared" ref="G97:G130" si="20">F97-D97</f>
        <v>0</v>
      </c>
      <c r="H97" s="31" t="s">
        <v>119</v>
      </c>
    </row>
    <row r="98" spans="1:8" ht="20">
      <c r="A98" s="28" t="s">
        <v>26</v>
      </c>
      <c r="B98" s="49"/>
      <c r="C98" s="50" t="str">
        <f t="shared" si="2"/>
        <v/>
      </c>
      <c r="D98" s="49"/>
      <c r="E98" s="30" t="str">
        <f t="shared" si="19"/>
        <v/>
      </c>
      <c r="F98" s="31"/>
      <c r="G98" s="32">
        <f t="shared" si="20"/>
        <v>0</v>
      </c>
      <c r="H98" s="31" t="s">
        <v>119</v>
      </c>
    </row>
    <row r="99" spans="1:8" ht="20">
      <c r="A99" s="34" t="s">
        <v>31</v>
      </c>
      <c r="B99" s="35">
        <f>SUM(B95:B98)</f>
        <v>0</v>
      </c>
      <c r="C99" s="36" t="str">
        <f t="shared" si="2"/>
        <v/>
      </c>
      <c r="D99" s="35">
        <f>SUM(D95:D98)</f>
        <v>0</v>
      </c>
      <c r="E99" s="36" t="str">
        <f t="shared" si="19"/>
        <v/>
      </c>
      <c r="F99" s="37">
        <f>SUM(F95:F98)</f>
        <v>0</v>
      </c>
      <c r="G99" s="38">
        <f t="shared" si="20"/>
        <v>0</v>
      </c>
      <c r="H99" s="6"/>
    </row>
    <row r="100" spans="1:8" ht="20">
      <c r="A100" s="18"/>
      <c r="B100" s="41"/>
      <c r="C100" s="42"/>
      <c r="D100" s="41"/>
      <c r="E100" s="11"/>
      <c r="F100" s="14"/>
      <c r="G100" s="19"/>
      <c r="H100" s="6"/>
    </row>
    <row r="101" spans="1:8" ht="20">
      <c r="A101" s="72" t="s">
        <v>101</v>
      </c>
      <c r="B101" s="57"/>
      <c r="C101" s="58"/>
      <c r="D101" s="57"/>
      <c r="E101" s="46"/>
      <c r="F101" s="47"/>
      <c r="G101" s="48"/>
      <c r="H101" s="6"/>
    </row>
    <row r="102" spans="1:8" ht="20">
      <c r="A102" s="28" t="s">
        <v>102</v>
      </c>
      <c r="B102" s="49"/>
      <c r="C102" s="50"/>
      <c r="D102" s="49"/>
      <c r="E102" s="30" t="str">
        <f t="shared" ref="E102:E106" si="21">IF(OR($D$6=0,D102=0),"",D102/$D$6)</f>
        <v/>
      </c>
      <c r="F102" s="31"/>
      <c r="G102" s="32">
        <f t="shared" ref="G102:G106" si="22">F102-D102</f>
        <v>0</v>
      </c>
      <c r="H102" s="31" t="s">
        <v>119</v>
      </c>
    </row>
    <row r="103" spans="1:8" ht="20">
      <c r="A103" s="28" t="s">
        <v>103</v>
      </c>
      <c r="B103" s="49"/>
      <c r="C103" s="50"/>
      <c r="D103" s="49"/>
      <c r="E103" s="30" t="str">
        <f t="shared" si="21"/>
        <v/>
      </c>
      <c r="F103" s="31"/>
      <c r="G103" s="32">
        <f t="shared" si="22"/>
        <v>0</v>
      </c>
      <c r="H103" s="31" t="s">
        <v>119</v>
      </c>
    </row>
    <row r="104" spans="1:8" ht="20">
      <c r="A104" s="28" t="s">
        <v>104</v>
      </c>
      <c r="B104" s="49"/>
      <c r="C104" s="50"/>
      <c r="D104" s="49"/>
      <c r="E104" s="30" t="str">
        <f t="shared" si="21"/>
        <v/>
      </c>
      <c r="F104" s="31"/>
      <c r="G104" s="32">
        <f t="shared" si="22"/>
        <v>0</v>
      </c>
      <c r="H104" s="31" t="s">
        <v>119</v>
      </c>
    </row>
    <row r="105" spans="1:8" ht="20">
      <c r="A105" s="28" t="s">
        <v>26</v>
      </c>
      <c r="B105" s="49"/>
      <c r="C105" s="50" t="str">
        <f t="shared" ref="C105:C106" si="23">IF(OR($B$6=0,B105=0),"",B105/$B$6)</f>
        <v/>
      </c>
      <c r="D105" s="49"/>
      <c r="E105" s="30" t="str">
        <f t="shared" si="21"/>
        <v/>
      </c>
      <c r="F105" s="31"/>
      <c r="G105" s="32">
        <f t="shared" si="22"/>
        <v>0</v>
      </c>
      <c r="H105" s="31" t="s">
        <v>119</v>
      </c>
    </row>
    <row r="106" spans="1:8" ht="20">
      <c r="A106" s="34" t="s">
        <v>105</v>
      </c>
      <c r="B106" s="35">
        <f>SUM(B102:B105)</f>
        <v>0</v>
      </c>
      <c r="C106" s="36" t="str">
        <f t="shared" si="23"/>
        <v/>
      </c>
      <c r="D106" s="35">
        <f>SUM(D102:D105)</f>
        <v>0</v>
      </c>
      <c r="E106" s="36" t="str">
        <f t="shared" si="21"/>
        <v/>
      </c>
      <c r="F106" s="37">
        <f>SUM(F102:F105)</f>
        <v>0</v>
      </c>
      <c r="G106" s="38">
        <f t="shared" si="22"/>
        <v>0</v>
      </c>
      <c r="H106" s="6"/>
    </row>
    <row r="107" spans="1:8" ht="20">
      <c r="A107" s="33"/>
      <c r="B107" s="79"/>
      <c r="C107" s="80"/>
      <c r="D107" s="79"/>
      <c r="E107" s="80"/>
      <c r="F107" s="81"/>
      <c r="G107" s="82"/>
      <c r="H107" s="6"/>
    </row>
    <row r="108" spans="1:8" ht="20">
      <c r="A108" s="72" t="s">
        <v>25</v>
      </c>
      <c r="B108" s="57"/>
      <c r="C108" s="58"/>
      <c r="D108" s="57"/>
      <c r="E108" s="46"/>
      <c r="F108" s="47"/>
      <c r="G108" s="48"/>
      <c r="H108" s="6"/>
    </row>
    <row r="109" spans="1:8" ht="20">
      <c r="A109" s="28" t="s">
        <v>15</v>
      </c>
      <c r="B109" s="49"/>
      <c r="C109" s="50"/>
      <c r="D109" s="49"/>
      <c r="E109" s="30" t="str">
        <f t="shared" ref="E109:E114" si="24">IF(OR($D$6=0,D109=0),"",D109/$D$6)</f>
        <v/>
      </c>
      <c r="F109" s="31"/>
      <c r="G109" s="32">
        <f t="shared" si="20"/>
        <v>0</v>
      </c>
      <c r="H109" s="31" t="s">
        <v>119</v>
      </c>
    </row>
    <row r="110" spans="1:8" ht="20">
      <c r="A110" s="28" t="s">
        <v>16</v>
      </c>
      <c r="B110" s="49"/>
      <c r="C110" s="50"/>
      <c r="D110" s="49"/>
      <c r="E110" s="30" t="str">
        <f t="shared" si="24"/>
        <v/>
      </c>
      <c r="F110" s="31"/>
      <c r="G110" s="32">
        <f t="shared" si="20"/>
        <v>0</v>
      </c>
      <c r="H110" s="31" t="s">
        <v>119</v>
      </c>
    </row>
    <row r="111" spans="1:8" ht="20">
      <c r="A111" s="28" t="s">
        <v>78</v>
      </c>
      <c r="B111" s="49"/>
      <c r="C111" s="50" t="str">
        <f t="shared" ref="C111:C130" si="25">IF(OR($B$6=0,B111=0),"",B111/$B$6)</f>
        <v/>
      </c>
      <c r="D111" s="49"/>
      <c r="E111" s="30" t="str">
        <f t="shared" si="24"/>
        <v/>
      </c>
      <c r="F111" s="31"/>
      <c r="G111" s="32">
        <f t="shared" si="20"/>
        <v>0</v>
      </c>
      <c r="H111" s="31" t="s">
        <v>119</v>
      </c>
    </row>
    <row r="112" spans="1:8" ht="20">
      <c r="A112" s="28" t="s">
        <v>17</v>
      </c>
      <c r="B112" s="49"/>
      <c r="C112" s="50"/>
      <c r="D112" s="49"/>
      <c r="E112" s="30" t="str">
        <f t="shared" si="24"/>
        <v/>
      </c>
      <c r="F112" s="31"/>
      <c r="G112" s="32">
        <f t="shared" si="20"/>
        <v>0</v>
      </c>
      <c r="H112" s="31" t="s">
        <v>119</v>
      </c>
    </row>
    <row r="113" spans="1:8" ht="20">
      <c r="A113" s="28" t="s">
        <v>26</v>
      </c>
      <c r="B113" s="49"/>
      <c r="C113" s="50" t="str">
        <f t="shared" si="25"/>
        <v/>
      </c>
      <c r="D113" s="49"/>
      <c r="E113" s="30" t="str">
        <f t="shared" si="24"/>
        <v/>
      </c>
      <c r="F113" s="31"/>
      <c r="G113" s="32">
        <f t="shared" si="20"/>
        <v>0</v>
      </c>
      <c r="H113" s="31" t="s">
        <v>119</v>
      </c>
    </row>
    <row r="114" spans="1:8" ht="20">
      <c r="A114" s="34" t="s">
        <v>30</v>
      </c>
      <c r="B114" s="35">
        <f>SUM(B109:B113)</f>
        <v>0</v>
      </c>
      <c r="C114" s="36" t="str">
        <f t="shared" si="25"/>
        <v/>
      </c>
      <c r="D114" s="35">
        <f>SUM(D109:D113)</f>
        <v>0</v>
      </c>
      <c r="E114" s="36" t="str">
        <f t="shared" si="24"/>
        <v/>
      </c>
      <c r="F114" s="37">
        <f>SUM(F109:F113)</f>
        <v>0</v>
      </c>
      <c r="G114" s="38">
        <f t="shared" si="20"/>
        <v>0</v>
      </c>
      <c r="H114" s="6"/>
    </row>
    <row r="115" spans="1:8" ht="20">
      <c r="A115" s="62"/>
      <c r="B115" s="63"/>
      <c r="C115" s="64"/>
      <c r="D115" s="63"/>
      <c r="E115" s="64"/>
      <c r="F115" s="65"/>
      <c r="G115" s="66"/>
      <c r="H115" s="6"/>
    </row>
    <row r="116" spans="1:8" ht="20">
      <c r="A116" s="72" t="s">
        <v>79</v>
      </c>
      <c r="B116" s="57"/>
      <c r="C116" s="58"/>
      <c r="D116" s="57"/>
      <c r="E116" s="46"/>
      <c r="F116" s="47"/>
      <c r="G116" s="48"/>
      <c r="H116" s="6"/>
    </row>
    <row r="117" spans="1:8" ht="20">
      <c r="A117" s="28" t="s">
        <v>80</v>
      </c>
      <c r="B117" s="49"/>
      <c r="C117" s="50"/>
      <c r="D117" s="49"/>
      <c r="E117" s="30" t="str">
        <f t="shared" ref="E117:E123" si="26">IF(OR($D$6=0,D117=0),"",D117/$D$6)</f>
        <v/>
      </c>
      <c r="F117" s="31"/>
      <c r="G117" s="32">
        <f t="shared" ref="G117:G123" si="27">F117-D117</f>
        <v>0</v>
      </c>
      <c r="H117" s="31" t="s">
        <v>119</v>
      </c>
    </row>
    <row r="118" spans="1:8" ht="20">
      <c r="A118" s="28" t="s">
        <v>81</v>
      </c>
      <c r="B118" s="49"/>
      <c r="C118" s="50" t="str">
        <f t="shared" ref="C117:C119" si="28">IF(OR($B$6=0,B118=0),"",B118/$B$6)</f>
        <v/>
      </c>
      <c r="D118" s="49"/>
      <c r="E118" s="30" t="str">
        <f t="shared" si="26"/>
        <v/>
      </c>
      <c r="F118" s="31"/>
      <c r="G118" s="32">
        <f t="shared" si="27"/>
        <v>0</v>
      </c>
      <c r="H118" s="31" t="s">
        <v>119</v>
      </c>
    </row>
    <row r="119" spans="1:8" ht="20">
      <c r="A119" s="28" t="s">
        <v>82</v>
      </c>
      <c r="B119" s="49"/>
      <c r="C119" s="50" t="str">
        <f t="shared" si="28"/>
        <v/>
      </c>
      <c r="D119" s="49"/>
      <c r="E119" s="30" t="str">
        <f t="shared" si="26"/>
        <v/>
      </c>
      <c r="F119" s="31"/>
      <c r="G119" s="32">
        <f t="shared" si="27"/>
        <v>0</v>
      </c>
      <c r="H119" s="31" t="s">
        <v>119</v>
      </c>
    </row>
    <row r="120" spans="1:8" ht="20">
      <c r="A120" s="28" t="s">
        <v>83</v>
      </c>
      <c r="B120" s="49"/>
      <c r="C120" s="50"/>
      <c r="D120" s="49"/>
      <c r="E120" s="30" t="str">
        <f t="shared" si="26"/>
        <v/>
      </c>
      <c r="F120" s="31"/>
      <c r="G120" s="32">
        <f t="shared" si="27"/>
        <v>0</v>
      </c>
      <c r="H120" s="31" t="s">
        <v>119</v>
      </c>
    </row>
    <row r="121" spans="1:8" ht="20">
      <c r="A121" s="28" t="s">
        <v>84</v>
      </c>
      <c r="B121" s="49"/>
      <c r="C121" s="50"/>
      <c r="D121" s="49"/>
      <c r="E121" s="30"/>
      <c r="F121" s="31"/>
      <c r="G121" s="32">
        <f t="shared" si="27"/>
        <v>0</v>
      </c>
      <c r="H121" s="31" t="s">
        <v>119</v>
      </c>
    </row>
    <row r="122" spans="1:8" ht="20">
      <c r="A122" s="28" t="s">
        <v>26</v>
      </c>
      <c r="B122" s="49"/>
      <c r="C122" s="50" t="str">
        <f t="shared" ref="C122:C123" si="29">IF(OR($B$6=0,B122=0),"",B122/$B$6)</f>
        <v/>
      </c>
      <c r="D122" s="49"/>
      <c r="E122" s="30" t="str">
        <f t="shared" si="26"/>
        <v/>
      </c>
      <c r="F122" s="31"/>
      <c r="G122" s="32">
        <f t="shared" si="27"/>
        <v>0</v>
      </c>
      <c r="H122" s="31" t="s">
        <v>119</v>
      </c>
    </row>
    <row r="123" spans="1:8" ht="20">
      <c r="A123" s="34" t="s">
        <v>121</v>
      </c>
      <c r="B123" s="35">
        <f>SUM(B117:B122)</f>
        <v>0</v>
      </c>
      <c r="C123" s="36" t="str">
        <f t="shared" si="29"/>
        <v/>
      </c>
      <c r="D123" s="35">
        <f>SUM(D117:D122)</f>
        <v>0</v>
      </c>
      <c r="E123" s="36" t="str">
        <f t="shared" si="26"/>
        <v/>
      </c>
      <c r="F123" s="37">
        <f>SUM(F117:F122)</f>
        <v>0</v>
      </c>
      <c r="G123" s="38">
        <f t="shared" si="27"/>
        <v>0</v>
      </c>
      <c r="H123" s="6"/>
    </row>
    <row r="124" spans="1:8" ht="20">
      <c r="A124" s="20"/>
      <c r="B124" s="41"/>
      <c r="C124" s="42"/>
      <c r="D124" s="41"/>
      <c r="E124" s="11"/>
      <c r="F124" s="14"/>
      <c r="G124" s="19"/>
      <c r="H124" s="6"/>
    </row>
    <row r="125" spans="1:8" ht="20">
      <c r="A125" s="72" t="s">
        <v>36</v>
      </c>
      <c r="B125" s="57"/>
      <c r="C125" s="58"/>
      <c r="D125" s="57"/>
      <c r="E125" s="46"/>
      <c r="F125" s="47"/>
      <c r="G125" s="48"/>
      <c r="H125" s="6"/>
    </row>
    <row r="126" spans="1:8" ht="20">
      <c r="A126" s="28" t="s">
        <v>23</v>
      </c>
      <c r="B126" s="49"/>
      <c r="C126" s="50"/>
      <c r="D126" s="49"/>
      <c r="E126" s="30" t="str">
        <f t="shared" ref="E126:E130" si="30">IF(OR($D$6=0,D126=0),"",D126/$D$6)</f>
        <v/>
      </c>
      <c r="F126" s="31"/>
      <c r="G126" s="32">
        <f t="shared" si="20"/>
        <v>0</v>
      </c>
      <c r="H126" s="31" t="s">
        <v>119</v>
      </c>
    </row>
    <row r="127" spans="1:8" ht="20">
      <c r="A127" s="28" t="s">
        <v>68</v>
      </c>
      <c r="B127" s="49"/>
      <c r="C127" s="50" t="str">
        <f t="shared" si="25"/>
        <v/>
      </c>
      <c r="D127" s="49"/>
      <c r="E127" s="30" t="str">
        <f t="shared" si="30"/>
        <v/>
      </c>
      <c r="F127" s="31"/>
      <c r="G127" s="32">
        <f t="shared" si="20"/>
        <v>0</v>
      </c>
      <c r="H127" s="31" t="s">
        <v>119</v>
      </c>
    </row>
    <row r="128" spans="1:8" ht="20">
      <c r="A128" s="28" t="s">
        <v>37</v>
      </c>
      <c r="B128" s="49"/>
      <c r="C128" s="50" t="str">
        <f t="shared" si="25"/>
        <v/>
      </c>
      <c r="D128" s="49"/>
      <c r="E128" s="30" t="str">
        <f t="shared" si="30"/>
        <v/>
      </c>
      <c r="F128" s="31"/>
      <c r="G128" s="32">
        <f t="shared" si="20"/>
        <v>0</v>
      </c>
      <c r="H128" s="31" t="s">
        <v>119</v>
      </c>
    </row>
    <row r="129" spans="1:8" ht="20">
      <c r="A129" s="28" t="s">
        <v>26</v>
      </c>
      <c r="B129" s="49"/>
      <c r="C129" s="50" t="str">
        <f t="shared" si="25"/>
        <v/>
      </c>
      <c r="D129" s="49"/>
      <c r="E129" s="30" t="str">
        <f t="shared" si="30"/>
        <v/>
      </c>
      <c r="F129" s="31"/>
      <c r="G129" s="32">
        <f t="shared" si="20"/>
        <v>0</v>
      </c>
      <c r="H129" s="31" t="s">
        <v>119</v>
      </c>
    </row>
    <row r="130" spans="1:8" ht="20">
      <c r="A130" s="34" t="s">
        <v>38</v>
      </c>
      <c r="B130" s="35">
        <f>SUM(B126:B129)</f>
        <v>0</v>
      </c>
      <c r="C130" s="36" t="str">
        <f t="shared" si="25"/>
        <v/>
      </c>
      <c r="D130" s="35">
        <f>SUM(D126:D129)</f>
        <v>0</v>
      </c>
      <c r="E130" s="36" t="str">
        <f t="shared" si="30"/>
        <v/>
      </c>
      <c r="F130" s="37">
        <f>SUM(F126:F129)</f>
        <v>0</v>
      </c>
      <c r="G130" s="38">
        <f t="shared" si="20"/>
        <v>0</v>
      </c>
    </row>
    <row r="131" spans="1:8">
      <c r="A131" s="8"/>
      <c r="B131" s="43"/>
      <c r="C131" s="44"/>
      <c r="D131" s="43"/>
      <c r="F131" s="6"/>
      <c r="G131" s="6"/>
    </row>
    <row r="132" spans="1:8">
      <c r="A132" s="7"/>
      <c r="B132" s="43"/>
      <c r="C132" s="44"/>
      <c r="D132" s="43"/>
      <c r="F132" s="6"/>
      <c r="G132" s="6"/>
    </row>
    <row r="133" spans="1:8">
      <c r="B133" s="43"/>
      <c r="C133" s="44"/>
      <c r="D133" s="43"/>
    </row>
    <row r="134" spans="1:8">
      <c r="B134" s="43"/>
      <c r="C134" s="44"/>
      <c r="D134" s="43"/>
    </row>
    <row r="135" spans="1:8">
      <c r="B135" s="43"/>
      <c r="C135" s="44"/>
      <c r="D135" s="43"/>
    </row>
    <row r="136" spans="1:8">
      <c r="B136" s="43"/>
      <c r="C136" s="44"/>
      <c r="D136" s="43"/>
    </row>
    <row r="137" spans="1:8">
      <c r="B137" s="43"/>
      <c r="C137" s="44"/>
      <c r="D137" s="43"/>
    </row>
    <row r="138" spans="1:8">
      <c r="B138" s="43"/>
      <c r="C138" s="44"/>
      <c r="D138" s="43"/>
    </row>
    <row r="139" spans="1:8">
      <c r="B139" s="43"/>
      <c r="C139" s="44"/>
      <c r="D139" s="43"/>
    </row>
    <row r="140" spans="1:8">
      <c r="B140" s="43"/>
      <c r="C140" s="44"/>
      <c r="D140" s="43"/>
    </row>
    <row r="141" spans="1:8">
      <c r="B141" s="43"/>
      <c r="C141" s="44"/>
      <c r="D141" s="43"/>
    </row>
    <row r="142" spans="1:8">
      <c r="B142" s="43"/>
      <c r="C142" s="44"/>
      <c r="D142" s="43"/>
    </row>
    <row r="143" spans="1:8">
      <c r="B143" s="43"/>
      <c r="C143" s="44"/>
      <c r="D143" s="43"/>
    </row>
    <row r="144" spans="1:8">
      <c r="B144" s="43"/>
      <c r="C144" s="44"/>
      <c r="D144" s="43"/>
    </row>
    <row r="145" spans="2:4">
      <c r="B145" s="43"/>
      <c r="C145" s="44"/>
      <c r="D145" s="43"/>
    </row>
    <row r="146" spans="2:4">
      <c r="B146" s="43"/>
      <c r="C146" s="44"/>
      <c r="D146" s="43"/>
    </row>
    <row r="147" spans="2:4">
      <c r="B147" s="43"/>
      <c r="C147" s="44"/>
      <c r="D147" s="43"/>
    </row>
    <row r="148" spans="2:4">
      <c r="B148" s="43"/>
      <c r="C148" s="44"/>
      <c r="D148" s="43"/>
    </row>
    <row r="149" spans="2:4">
      <c r="B149" s="43"/>
      <c r="C149" s="44"/>
      <c r="D149" s="43"/>
    </row>
    <row r="150" spans="2:4">
      <c r="B150" s="43"/>
      <c r="C150" s="44"/>
      <c r="D150" s="43"/>
    </row>
    <row r="151" spans="2:4">
      <c r="B151" s="43"/>
      <c r="C151" s="44"/>
      <c r="D151" s="43"/>
    </row>
    <row r="152" spans="2:4">
      <c r="B152" s="43"/>
      <c r="C152" s="44"/>
      <c r="D152" s="43"/>
    </row>
    <row r="153" spans="2:4">
      <c r="B153" s="43"/>
      <c r="C153" s="44"/>
      <c r="D153" s="43"/>
    </row>
    <row r="154" spans="2:4">
      <c r="B154" s="43"/>
      <c r="C154" s="44"/>
      <c r="D154" s="43"/>
    </row>
    <row r="155" spans="2:4">
      <c r="B155" s="43"/>
      <c r="C155" s="44"/>
      <c r="D155" s="43"/>
    </row>
    <row r="156" spans="2:4">
      <c r="B156" s="43"/>
      <c r="C156" s="44"/>
      <c r="D156" s="43"/>
    </row>
    <row r="157" spans="2:4">
      <c r="B157" s="43"/>
      <c r="C157" s="44"/>
      <c r="D157" s="43"/>
    </row>
    <row r="158" spans="2:4">
      <c r="B158" s="43"/>
      <c r="C158" s="44"/>
      <c r="D158" s="43"/>
    </row>
    <row r="159" spans="2:4">
      <c r="B159" s="43"/>
      <c r="C159" s="44"/>
      <c r="D159" s="43"/>
    </row>
    <row r="160" spans="2:4">
      <c r="B160" s="43"/>
      <c r="C160" s="44"/>
      <c r="D160" s="43"/>
    </row>
    <row r="161" spans="2:4">
      <c r="B161" s="43"/>
      <c r="C161" s="44"/>
      <c r="D161" s="43"/>
    </row>
    <row r="162" spans="2:4">
      <c r="B162" s="43"/>
      <c r="C162" s="44"/>
      <c r="D162" s="43"/>
    </row>
    <row r="163" spans="2:4">
      <c r="B163" s="43"/>
      <c r="C163" s="44"/>
      <c r="D163" s="43"/>
    </row>
    <row r="164" spans="2:4">
      <c r="B164" s="43"/>
      <c r="C164" s="44"/>
      <c r="D164" s="43"/>
    </row>
    <row r="165" spans="2:4">
      <c r="B165" s="43"/>
      <c r="C165" s="44"/>
      <c r="D165" s="43"/>
    </row>
    <row r="166" spans="2:4">
      <c r="B166" s="43"/>
      <c r="C166" s="44"/>
      <c r="D166" s="43"/>
    </row>
    <row r="167" spans="2:4">
      <c r="B167" s="43"/>
      <c r="C167" s="44"/>
      <c r="D167" s="43"/>
    </row>
    <row r="168" spans="2:4">
      <c r="B168" s="43"/>
      <c r="C168" s="44"/>
      <c r="D168" s="43"/>
    </row>
    <row r="169" spans="2:4">
      <c r="B169" s="43"/>
      <c r="C169" s="44"/>
      <c r="D169" s="43"/>
    </row>
  </sheetData>
  <mergeCells count="2">
    <mergeCell ref="A5:A6"/>
    <mergeCell ref="A1:H1"/>
  </mergeCells>
  <dataValidations count="1">
    <dataValidation type="list" allowBlank="1" showInputMessage="1" showErrorMessage="1" sqref="H11:H20 H24:H35 H39:H46 H50:H53 H57:H60 H64 H68:H70 H74:H75 H79:H85 H89:H91 H95:H98 H102:H105 H109:H113 H117:H122 H126:H129" xr:uid="{D0465197-18FC-8748-AE61-5CF84261DFA4}">
      <formula1>$K$10:$K$24</formula1>
    </dataValidation>
  </dataValidations>
  <printOptions horizontalCentered="1"/>
  <pageMargins left="0.31496062992125984" right="0.31496062992125984" top="0.39370078740157483" bottom="0.39370078740157483" header="0.59055118110236227" footer="0.19685039370078741"/>
  <pageSetup paperSize="9" scale="56" fitToHeight="0" orientation="portrait" r:id="rId1"/>
  <rowBreaks count="1" manualBreakCount="1">
    <brk id="68" max="7" man="1"/>
  </rowBreaks>
  <ignoredErrors>
    <ignoredError sqref="C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XFB20"/>
  <sheetViews>
    <sheetView showGridLines="0" zoomScaleNormal="100" workbookViewId="0">
      <selection activeCell="XFC26" sqref="XFC26"/>
    </sheetView>
  </sheetViews>
  <sheetFormatPr baseColWidth="10" defaultColWidth="9.1640625" defaultRowHeight="15"/>
  <cols>
    <col min="1" max="1" width="2.33203125" customWidth="1"/>
    <col min="2" max="2" width="34.6640625" customWidth="1"/>
    <col min="3" max="3" width="19.83203125" customWidth="1"/>
    <col min="4" max="4" width="20" customWidth="1"/>
    <col min="5" max="5" width="20.1640625" customWidth="1"/>
    <col min="6" max="6" width="17.83203125" customWidth="1"/>
    <col min="7" max="7" width="5.1640625" customWidth="1"/>
    <col min="8" max="10" width="9.1640625" customWidth="1"/>
    <col min="11" max="11" width="11.33203125" customWidth="1"/>
    <col min="12" max="12" width="11.1640625" customWidth="1"/>
    <col min="13" max="15" width="9.1640625" customWidth="1"/>
    <col min="16" max="16381" width="0" hidden="1" customWidth="1"/>
    <col min="16382" max="16382" width="0.1640625" hidden="1" customWidth="1"/>
    <col min="16383" max="16383" width="32.6640625" customWidth="1"/>
  </cols>
  <sheetData>
    <row r="2" spans="2:14" ht="26" thickBot="1">
      <c r="B2" s="104" t="s">
        <v>122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2:14" ht="17" thickTop="1" thickBot="1"/>
    <row r="4" spans="2:14" ht="21" thickBot="1">
      <c r="B4" s="96" t="s">
        <v>40</v>
      </c>
      <c r="C4" s="97" t="s">
        <v>0</v>
      </c>
      <c r="D4" s="97" t="s">
        <v>29</v>
      </c>
      <c r="E4" s="97" t="s">
        <v>18</v>
      </c>
      <c r="F4" s="98" t="s">
        <v>29</v>
      </c>
      <c r="H4" s="107" t="s">
        <v>42</v>
      </c>
      <c r="I4" s="106"/>
      <c r="J4" s="106" t="s">
        <v>43</v>
      </c>
      <c r="K4" s="106"/>
      <c r="L4" s="100" t="s">
        <v>44</v>
      </c>
    </row>
    <row r="5" spans="2:14" ht="21" thickBot="1">
      <c r="B5" s="83" t="str">
        <f>Orçamento!A21</f>
        <v>Total Festa</v>
      </c>
      <c r="C5" s="84">
        <f>SUMIF(Orçamento!$A$9:$A$130,B5,Orçamento!$B$9:$B$130)</f>
        <v>900</v>
      </c>
      <c r="D5" s="85">
        <f>IF(C5=0,"-",C5/$C$20)</f>
        <v>1</v>
      </c>
      <c r="E5" s="86">
        <f>SUMIF(Orçamento!$A$9:$A$130,B5,Orçamento!$D$9:$D$130)</f>
        <v>800</v>
      </c>
      <c r="F5" s="87">
        <f>IF(E5=0,"-",E5/$E$20)</f>
        <v>1</v>
      </c>
      <c r="H5" s="108">
        <f>Orçamento!F6</f>
        <v>200</v>
      </c>
      <c r="I5" s="109"/>
      <c r="J5" s="109">
        <f>Orçamento!G6</f>
        <v>600</v>
      </c>
      <c r="K5" s="109"/>
      <c r="L5" s="101">
        <f>Orçamento!H6</f>
        <v>0.25</v>
      </c>
    </row>
    <row r="6" spans="2:14" ht="20">
      <c r="B6" s="88" t="str">
        <f>Orçamento!A36</f>
        <v>Total Trajes</v>
      </c>
      <c r="C6" s="89">
        <f>SUMIF(Orçamento!$A$9:$A$130,B6,Orçamento!$B$9:$B$130)</f>
        <v>0</v>
      </c>
      <c r="D6" s="85" t="str">
        <f t="shared" ref="D6:D19" si="0">IF(C6=0,"-",C6/$C$20)</f>
        <v>-</v>
      </c>
      <c r="E6" s="86">
        <f>SUMIF(Orçamento!$A$9:$A$130,B6,Orçamento!$D$9:$D$130)</f>
        <v>0</v>
      </c>
      <c r="F6" s="87" t="str">
        <f t="shared" ref="F6:F19" si="1">IF(E6=0,"-",E6/$E$20)</f>
        <v>-</v>
      </c>
    </row>
    <row r="7" spans="2:14" ht="20">
      <c r="B7" s="88" t="str">
        <f>Orçamento!A47</f>
        <v>Total Bebidas</v>
      </c>
      <c r="C7" s="89">
        <f>SUMIF(Orçamento!$A$9:$A$130,B7,Orçamento!$B$9:$B$130)</f>
        <v>0</v>
      </c>
      <c r="D7" s="85" t="str">
        <f t="shared" si="0"/>
        <v>-</v>
      </c>
      <c r="E7" s="86">
        <f>SUMIF(Orçamento!$A$9:$A$130,B7,Orçamento!$D$9:$D$130)</f>
        <v>0</v>
      </c>
      <c r="F7" s="87" t="str">
        <f t="shared" si="1"/>
        <v>-</v>
      </c>
    </row>
    <row r="8" spans="2:14" ht="20">
      <c r="B8" s="88" t="str">
        <f>Orçamento!A54</f>
        <v>Total Foto e Vídeo</v>
      </c>
      <c r="C8" s="89">
        <f>SUMIF(Orçamento!$A$9:$A$130,B8,Orçamento!$B$9:$B$130)</f>
        <v>0</v>
      </c>
      <c r="D8" s="85" t="str">
        <f t="shared" si="0"/>
        <v>-</v>
      </c>
      <c r="E8" s="86">
        <f>SUMIF(Orçamento!$A$9:$A$130,B8,Orçamento!$D$9:$D$130)</f>
        <v>0</v>
      </c>
      <c r="F8" s="87" t="str">
        <f t="shared" si="1"/>
        <v>-</v>
      </c>
    </row>
    <row r="9" spans="2:14" ht="20">
      <c r="B9" s="88" t="str">
        <f>Orçamento!A61</f>
        <v>Total Música</v>
      </c>
      <c r="C9" s="89">
        <f>SUMIF(Orçamento!$A$9:$A$130,B9,Orçamento!$B$9:$B$130)</f>
        <v>0</v>
      </c>
      <c r="D9" s="85" t="str">
        <f t="shared" si="0"/>
        <v>-</v>
      </c>
      <c r="E9" s="86">
        <f>SUMIF(Orçamento!$A$9:$A$130,B9,Orçamento!$D$9:$D$130)</f>
        <v>0</v>
      </c>
      <c r="F9" s="87" t="str">
        <f t="shared" si="1"/>
        <v>-</v>
      </c>
    </row>
    <row r="10" spans="2:14" ht="20">
      <c r="B10" s="88" t="str">
        <f>Orçamento!A65</f>
        <v>Total Dança dos Noivos</v>
      </c>
      <c r="C10" s="89">
        <f>SUMIF(Orçamento!$A$9:$A$130,B10,Orçamento!$B$9:$B$130)</f>
        <v>0</v>
      </c>
      <c r="D10" s="85" t="str">
        <f t="shared" si="0"/>
        <v>-</v>
      </c>
      <c r="E10" s="86">
        <f>SUMIF(Orçamento!$A$9:$A$130,B10,Orçamento!$D$9:$D$130)</f>
        <v>0</v>
      </c>
      <c r="F10" s="87" t="str">
        <f t="shared" si="1"/>
        <v>-</v>
      </c>
    </row>
    <row r="11" spans="2:14" ht="20">
      <c r="B11" s="88" t="str">
        <f>Orçamento!A71</f>
        <v>Total Flores</v>
      </c>
      <c r="C11" s="89">
        <f>SUMIF(Orçamento!$A$9:$A$130,B11,Orçamento!$B$9:$B$130)</f>
        <v>0</v>
      </c>
      <c r="D11" s="85" t="str">
        <f t="shared" si="0"/>
        <v>-</v>
      </c>
      <c r="E11" s="86">
        <f>SUMIF(Orçamento!$A$9:$A$130,B11,Orçamento!$D$9:$D$130)</f>
        <v>0</v>
      </c>
      <c r="F11" s="87" t="str">
        <f t="shared" si="1"/>
        <v>-</v>
      </c>
    </row>
    <row r="12" spans="2:14" ht="20">
      <c r="B12" s="88" t="str">
        <f>Orçamento!A75</f>
        <v>Lembrancinha</v>
      </c>
      <c r="C12" s="89">
        <f>SUMIF(Orçamento!$A$9:$A$130,B12,Orçamento!$B$9:$B$130)</f>
        <v>0</v>
      </c>
      <c r="D12" s="85" t="str">
        <f t="shared" si="0"/>
        <v>-</v>
      </c>
      <c r="E12" s="86">
        <f>SUMIF(Orçamento!$A$9:$A$130,B12,Orçamento!$D$9:$D$130)</f>
        <v>0</v>
      </c>
      <c r="F12" s="87" t="str">
        <f t="shared" si="1"/>
        <v>-</v>
      </c>
    </row>
    <row r="13" spans="2:14" ht="20">
      <c r="B13" s="88" t="str">
        <f>Orçamento!A86</f>
        <v>Total Papelaria</v>
      </c>
      <c r="C13" s="89">
        <f>SUMIF(Orçamento!$A$9:$A$130,B13,Orçamento!$B$9:$B$130)</f>
        <v>0</v>
      </c>
      <c r="D13" s="85" t="str">
        <f t="shared" si="0"/>
        <v>-</v>
      </c>
      <c r="E13" s="86">
        <f>SUMIF(Orçamento!$A$9:$A$130,B13,Orçamento!$D$9:$D$130)</f>
        <v>0</v>
      </c>
      <c r="F13" s="87" t="str">
        <f t="shared" si="1"/>
        <v>-</v>
      </c>
    </row>
    <row r="14" spans="2:14" ht="20">
      <c r="B14" s="88" t="str">
        <f>Orçamento!A92</f>
        <v>Total Transportes</v>
      </c>
      <c r="C14" s="89">
        <f>SUMIF(Orçamento!$A$9:$A$130,B14,Orçamento!$B$9:$B$130)</f>
        <v>0</v>
      </c>
      <c r="D14" s="85" t="str">
        <f t="shared" si="0"/>
        <v>-</v>
      </c>
      <c r="E14" s="86">
        <f>SUMIF(Orçamento!$A$9:$A$130,B14,Orçamento!$D$9:$D$130)</f>
        <v>0</v>
      </c>
      <c r="F14" s="87" t="str">
        <f t="shared" si="1"/>
        <v>-</v>
      </c>
    </row>
    <row r="15" spans="2:14" ht="20">
      <c r="B15" s="88" t="str">
        <f>Orçamento!A99</f>
        <v>Total Cerimônias</v>
      </c>
      <c r="C15" s="89">
        <f>SUMIF(Orçamento!$A$9:$A$130,B15,Orçamento!$B$9:$B$130)</f>
        <v>0</v>
      </c>
      <c r="D15" s="85" t="str">
        <f t="shared" si="0"/>
        <v>-</v>
      </c>
      <c r="E15" s="86">
        <f>SUMIF(Orçamento!$A$9:$A$130,B15,Orçamento!$D$9:$D$130)</f>
        <v>0</v>
      </c>
      <c r="F15" s="87" t="str">
        <f t="shared" si="1"/>
        <v>-</v>
      </c>
    </row>
    <row r="16" spans="2:14" ht="20">
      <c r="B16" s="88" t="str">
        <f>Orçamento!A106</f>
        <v>Total Dia da Noiva</v>
      </c>
      <c r="C16" s="89">
        <f>SUMIF(Orçamento!$A$9:$A$130,B16,Orçamento!$B$9:$B$130)</f>
        <v>0</v>
      </c>
      <c r="D16" s="85" t="str">
        <f t="shared" si="0"/>
        <v>-</v>
      </c>
      <c r="E16" s="86">
        <f>SUMIF(Orçamento!$A$9:$A$130,B16,Orçamento!$D$9:$D$130)</f>
        <v>0</v>
      </c>
      <c r="F16" s="87" t="str">
        <f t="shared" si="1"/>
        <v>-</v>
      </c>
    </row>
    <row r="17" spans="2:6" ht="20">
      <c r="B17" s="88" t="str">
        <f>Orçamento!A114</f>
        <v>Total Lua de Mel</v>
      </c>
      <c r="C17" s="89">
        <f>SUMIF(Orçamento!$A$9:$A$130,B17,Orçamento!$B$9:$B$130)</f>
        <v>0</v>
      </c>
      <c r="D17" s="85" t="str">
        <f t="shared" si="0"/>
        <v>-</v>
      </c>
      <c r="E17" s="86">
        <f>SUMIF(Orçamento!$A$9:$A$130,B17,Orçamento!$D$9:$D$130)</f>
        <v>0</v>
      </c>
      <c r="F17" s="87" t="str">
        <f t="shared" si="1"/>
        <v>-</v>
      </c>
    </row>
    <row r="18" spans="2:6" ht="20">
      <c r="B18" s="99" t="str">
        <f>Orçamento!A123</f>
        <v>Total Outros Itens</v>
      </c>
      <c r="C18" s="89">
        <f>SUMIF(Orçamento!$A$9:$A$130,B18,Orçamento!$B$9:$B$130)</f>
        <v>0</v>
      </c>
      <c r="D18" s="85" t="str">
        <f t="shared" si="0"/>
        <v>-</v>
      </c>
      <c r="E18" s="86">
        <f>SUMIF(Orçamento!$A$9:$A$130,B18,Orçamento!$D$9:$D$130)</f>
        <v>0</v>
      </c>
      <c r="F18" s="87" t="str">
        <f t="shared" si="1"/>
        <v>-</v>
      </c>
    </row>
    <row r="19" spans="2:6" ht="21" thickBot="1">
      <c r="B19" s="90" t="str">
        <f>Orçamento!A130</f>
        <v>Total Outras Despesas</v>
      </c>
      <c r="C19" s="89">
        <f>SUMIF(Orçamento!$A$9:$A$130,B19,Orçamento!$B$9:$B$130)</f>
        <v>0</v>
      </c>
      <c r="D19" s="85" t="str">
        <f t="shared" si="0"/>
        <v>-</v>
      </c>
      <c r="E19" s="86">
        <f>SUMIF(Orçamento!$A$9:$A$130,B19,Orçamento!$D$9:$D$130)</f>
        <v>0</v>
      </c>
      <c r="F19" s="87" t="str">
        <f t="shared" si="1"/>
        <v>-</v>
      </c>
    </row>
    <row r="20" spans="2:6" ht="22" thickTop="1" thickBot="1">
      <c r="B20" s="91" t="s">
        <v>41</v>
      </c>
      <c r="C20" s="92">
        <f>SUM(C5:C19)</f>
        <v>900</v>
      </c>
      <c r="D20" s="93">
        <f>SUM(D5:D19)</f>
        <v>1</v>
      </c>
      <c r="E20" s="94">
        <f>SUM(E5:E19)</f>
        <v>800</v>
      </c>
      <c r="F20" s="95">
        <f>SUM(F5:F19)</f>
        <v>1</v>
      </c>
    </row>
  </sheetData>
  <mergeCells count="5">
    <mergeCell ref="B2:N2"/>
    <mergeCell ref="J4:K4"/>
    <mergeCell ref="H4:I4"/>
    <mergeCell ref="H5:I5"/>
    <mergeCell ref="J5:K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Resumo</vt:lpstr>
      <vt:lpstr>Orçamento!Area_de_impressao</vt:lpstr>
      <vt:lpstr>Resumo!Area_de_impressao</vt:lpstr>
      <vt:lpstr>títulos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gerson</dc:creator>
  <cp:lastModifiedBy>Microsoft Office User</cp:lastModifiedBy>
  <cp:lastPrinted>2010-07-14T16:03:38Z</cp:lastPrinted>
  <dcterms:created xsi:type="dcterms:W3CDTF">2010-07-13T14:13:56Z</dcterms:created>
  <dcterms:modified xsi:type="dcterms:W3CDTF">2019-12-11T18:23:42Z</dcterms:modified>
</cp:coreProperties>
</file>